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LeonH\Leon\Allgemein\Produkte\Programm\Gewicht Tool\"/>
    </mc:Choice>
  </mc:AlternateContent>
  <xr:revisionPtr revIDLastSave="0" documentId="13_ncr:1_{6A798036-FA0D-4822-AC12-8F3A90EFC280}" xr6:coauthVersionLast="46" xr6:coauthVersionMax="46" xr10:uidLastSave="{00000000-0000-0000-0000-000000000000}"/>
  <bookViews>
    <workbookView xWindow="-110" yWindow="-110" windowWidth="19420" windowHeight="10420" xr2:uid="{E177BEB3-BF68-4DB8-927E-78E84C3E87AA}"/>
  </bookViews>
  <sheets>
    <sheet name="Gewicht" sheetId="1" r:id="rId1"/>
    <sheet name="Analys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C38" i="1"/>
  <c r="O82" i="1"/>
  <c r="M82" i="1"/>
  <c r="O81" i="1"/>
  <c r="M81" i="1"/>
  <c r="O75" i="1"/>
  <c r="M75" i="1"/>
  <c r="O74" i="1"/>
  <c r="M74" i="1"/>
  <c r="O68" i="1"/>
  <c r="M68" i="1"/>
  <c r="O67" i="1"/>
  <c r="M67" i="1"/>
  <c r="O61" i="1"/>
  <c r="M61" i="1"/>
  <c r="O60" i="1"/>
  <c r="M60" i="1"/>
  <c r="E45" i="1" l="1"/>
  <c r="L38" i="1"/>
  <c r="L39" i="1" s="1"/>
  <c r="J38" i="1"/>
  <c r="J39" i="1" s="1"/>
  <c r="I38" i="1"/>
  <c r="I39" i="1" s="1"/>
  <c r="F38" i="1"/>
  <c r="F39" i="1" s="1"/>
  <c r="B38" i="1"/>
  <c r="L37" i="1"/>
  <c r="L100" i="1"/>
  <c r="J37" i="1"/>
  <c r="J100" i="1"/>
  <c r="I37" i="1"/>
  <c r="I100" i="1"/>
  <c r="F37" i="1"/>
  <c r="F100" i="1"/>
  <c r="L101" i="1"/>
  <c r="J101" i="1"/>
  <c r="I101" i="1"/>
  <c r="F101" i="1"/>
  <c r="O47" i="1" l="1"/>
  <c r="O46" i="1"/>
  <c r="M47" i="1"/>
  <c r="M46" i="1"/>
  <c r="F102" i="1"/>
  <c r="L102" i="1"/>
  <c r="J102" i="1"/>
  <c r="I102" i="1"/>
  <c r="E92" i="1"/>
  <c r="E85" i="1"/>
  <c r="E78" i="1"/>
  <c r="E71" i="1"/>
  <c r="E64" i="1"/>
  <c r="E57" i="1"/>
  <c r="E50" i="1"/>
  <c r="E26" i="1"/>
  <c r="I30" i="1" s="1"/>
  <c r="E19" i="1"/>
  <c r="E12" i="1"/>
  <c r="O16" i="1" s="1"/>
  <c r="M46" i="3"/>
  <c r="K46" i="3"/>
  <c r="I46" i="3"/>
  <c r="G46" i="3"/>
  <c r="M39" i="3"/>
  <c r="K39" i="3"/>
  <c r="I39" i="3"/>
  <c r="G39" i="3"/>
  <c r="M32" i="3"/>
  <c r="K32" i="3"/>
  <c r="I32" i="3"/>
  <c r="G32" i="3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O88" i="1" l="1"/>
  <c r="M88" i="1"/>
  <c r="O89" i="1"/>
  <c r="M89" i="1"/>
  <c r="O54" i="1"/>
  <c r="M54" i="1"/>
  <c r="O53" i="1"/>
  <c r="M53" i="1"/>
  <c r="C37" i="1"/>
  <c r="O8" i="1"/>
  <c r="O29" i="1"/>
  <c r="M30" i="1"/>
  <c r="O30" i="1"/>
  <c r="M29" i="1"/>
  <c r="O22" i="1"/>
  <c r="C101" i="1"/>
  <c r="C39" i="1"/>
  <c r="O15" i="1"/>
  <c r="I23" i="1"/>
  <c r="I68" i="1"/>
  <c r="I75" i="1"/>
  <c r="I47" i="1"/>
  <c r="I54" i="1"/>
  <c r="I16" i="1"/>
  <c r="M23" i="1"/>
  <c r="M22" i="1"/>
  <c r="O23" i="1"/>
  <c r="M16" i="1"/>
  <c r="M15" i="1"/>
  <c r="M9" i="1"/>
  <c r="M8" i="1"/>
  <c r="O9" i="1"/>
  <c r="I9" i="1"/>
  <c r="I89" i="1"/>
  <c r="I82" i="1"/>
  <c r="I61" i="1"/>
  <c r="K65" i="1"/>
  <c r="C100" i="1" l="1"/>
  <c r="C102" i="1" s="1"/>
  <c r="K64" i="1"/>
</calcChain>
</file>

<file path=xl/sharedStrings.xml><?xml version="1.0" encoding="utf-8"?>
<sst xmlns="http://schemas.openxmlformats.org/spreadsheetml/2006/main" count="244" uniqueCount="39">
  <si>
    <t>Datum</t>
  </si>
  <si>
    <t>Woche 1</t>
  </si>
  <si>
    <t>Woche 2</t>
  </si>
  <si>
    <t>Woche 3</t>
  </si>
  <si>
    <t>Gewicht</t>
  </si>
  <si>
    <t>Woche 4</t>
  </si>
  <si>
    <t>Durchschnitt:</t>
  </si>
  <si>
    <t>kg</t>
  </si>
  <si>
    <t>Änderung</t>
  </si>
  <si>
    <t>Woche 5</t>
  </si>
  <si>
    <t>Woche 6</t>
  </si>
  <si>
    <t>Woche 7</t>
  </si>
  <si>
    <t>Woche 8</t>
  </si>
  <si>
    <t>⤸</t>
  </si>
  <si>
    <t>-</t>
  </si>
  <si>
    <t>Ergebnis</t>
  </si>
  <si>
    <t>Empfohlene Gewichtsänderung:</t>
  </si>
  <si>
    <t>Brust</t>
  </si>
  <si>
    <t>Bauch</t>
  </si>
  <si>
    <t>cm</t>
  </si>
  <si>
    <t>Beine</t>
  </si>
  <si>
    <t>Arme</t>
  </si>
  <si>
    <t>Woche 9</t>
  </si>
  <si>
    <t>Woche 10</t>
  </si>
  <si>
    <t>Woche 11</t>
  </si>
  <si>
    <t>Woche 12</t>
  </si>
  <si>
    <t>Startgew.</t>
  </si>
  <si>
    <t>Zwischenstand</t>
  </si>
  <si>
    <t>Umfänge</t>
  </si>
  <si>
    <t>⇩</t>
  </si>
  <si>
    <t>Ende</t>
  </si>
  <si>
    <t>KFA = Körperfettanteil</t>
  </si>
  <si>
    <t>Tag 30</t>
  </si>
  <si>
    <t>Start</t>
  </si>
  <si>
    <t>Tag</t>
  </si>
  <si>
    <t>Tag 29 - 30</t>
  </si>
  <si>
    <t>&lt; 15% KFA</t>
  </si>
  <si>
    <t>&gt; 15% KFA</t>
  </si>
  <si>
    <t>Startgewicht: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</si>
</sst>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[$-407]d/\ mmm/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2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6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0" borderId="1" xfId="0" applyBorder="1" applyAlignment="1">
      <alignment horizontal="center"/>
    </xf>
    <xf numFmtId="0" fontId="0" fillId="3" borderId="7" xfId="0" applyFill="1" applyBorder="1" applyAlignment="1">
      <alignment horizontal="left"/>
    </xf>
    <xf numFmtId="43" fontId="1" fillId="3" borderId="9" xfId="1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0" xfId="0" applyFill="1" applyBorder="1" applyProtection="1"/>
    <xf numFmtId="0" fontId="0" fillId="2" borderId="17" xfId="0" applyFill="1" applyBorder="1"/>
    <xf numFmtId="0" fontId="0" fillId="2" borderId="15" xfId="0" applyFill="1" applyBorder="1" applyProtection="1"/>
    <xf numFmtId="0" fontId="0" fillId="2" borderId="19" xfId="0" applyFill="1" applyBorder="1"/>
    <xf numFmtId="0" fontId="0" fillId="2" borderId="20" xfId="0" applyFill="1" applyBorder="1"/>
    <xf numFmtId="0" fontId="0" fillId="2" borderId="18" xfId="0" applyFill="1" applyBorder="1"/>
    <xf numFmtId="0" fontId="0" fillId="6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21" xfId="0" applyFill="1" applyBorder="1"/>
    <xf numFmtId="0" fontId="0" fillId="5" borderId="21" xfId="0" applyFill="1" applyBorder="1" applyAlignment="1">
      <alignment horizontal="left" vertical="center"/>
    </xf>
    <xf numFmtId="2" fontId="0" fillId="5" borderId="21" xfId="0" applyNumberForma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0" xfId="0" applyFill="1" applyAlignment="1">
      <alignment horizontal="left" vertical="center"/>
    </xf>
    <xf numFmtId="2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7" borderId="16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0" borderId="0" xfId="0" applyAlignment="1">
      <alignment vertical="center"/>
    </xf>
    <xf numFmtId="2" fontId="0" fillId="6" borderId="0" xfId="0" applyNumberFormat="1" applyFill="1" applyAlignment="1">
      <alignment vertical="center"/>
    </xf>
    <xf numFmtId="2" fontId="0" fillId="4" borderId="23" xfId="0" applyNumberFormat="1" applyFont="1" applyFill="1" applyBorder="1" applyAlignment="1">
      <alignment vertical="center"/>
    </xf>
    <xf numFmtId="0" fontId="0" fillId="4" borderId="0" xfId="0" applyFill="1" applyAlignment="1">
      <alignment horizontal="left" vertical="center"/>
    </xf>
    <xf numFmtId="2" fontId="0" fillId="4" borderId="23" xfId="0" applyNumberFormat="1" applyFill="1" applyBorder="1" applyAlignment="1">
      <alignment vertical="center"/>
    </xf>
    <xf numFmtId="0" fontId="0" fillId="2" borderId="0" xfId="0" applyFill="1" applyBorder="1" applyAlignment="1">
      <alignment textRotation="45"/>
    </xf>
    <xf numFmtId="0" fontId="0" fillId="2" borderId="2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4" xfId="0" applyFill="1" applyBorder="1"/>
    <xf numFmtId="0" fontId="0" fillId="2" borderId="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5" fillId="8" borderId="27" xfId="0" applyFont="1" applyFill="1" applyBorder="1" applyAlignment="1">
      <alignment vertical="center"/>
    </xf>
    <xf numFmtId="0" fontId="5" fillId="8" borderId="28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30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33" xfId="0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0" fillId="2" borderId="34" xfId="0" applyFill="1" applyBorder="1" applyAlignment="1">
      <alignment horizontal="left" vertical="center"/>
    </xf>
    <xf numFmtId="164" fontId="0" fillId="0" borderId="1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16" xfId="0" applyNumberFormat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/>
    </xf>
    <xf numFmtId="165" fontId="0" fillId="0" borderId="11" xfId="0" applyNumberFormat="1" applyBorder="1" applyAlignment="1" applyProtection="1">
      <alignment horizontal="center"/>
      <protection locked="0"/>
    </xf>
    <xf numFmtId="164" fontId="0" fillId="6" borderId="0" xfId="0" applyNumberFormat="1" applyFill="1" applyAlignment="1">
      <alignment vertical="center"/>
    </xf>
    <xf numFmtId="0" fontId="0" fillId="6" borderId="19" xfId="0" applyFill="1" applyBorder="1" applyAlignment="1">
      <alignment horizontal="left" vertical="center"/>
    </xf>
    <xf numFmtId="164" fontId="0" fillId="6" borderId="0" xfId="0" applyNumberFormat="1" applyFill="1" applyAlignment="1">
      <alignment horizontal="right"/>
    </xf>
    <xf numFmtId="164" fontId="0" fillId="6" borderId="0" xfId="0" applyNumberFormat="1" applyFill="1" applyAlignment="1">
      <alignment horizontal="right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5" fillId="8" borderId="26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2" borderId="29" xfId="0" applyFill="1" applyBorder="1"/>
    <xf numFmtId="164" fontId="0" fillId="6" borderId="11" xfId="0" applyNumberFormat="1" applyFill="1" applyBorder="1" applyAlignment="1" applyProtection="1">
      <alignment horizontal="center"/>
      <protection locked="0"/>
    </xf>
    <xf numFmtId="164" fontId="0" fillId="6" borderId="1" xfId="0" applyNumberFormat="1" applyFill="1" applyBorder="1" applyAlignment="1" applyProtection="1">
      <alignment horizontal="center"/>
      <protection locked="0"/>
    </xf>
    <xf numFmtId="164" fontId="0" fillId="6" borderId="16" xfId="0" applyNumberFormat="1" applyFill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</xf>
    <xf numFmtId="165" fontId="0" fillId="0" borderId="16" xfId="0" applyNumberFormat="1" applyBorder="1" applyAlignment="1" applyProtection="1">
      <alignment horizontal="center"/>
    </xf>
    <xf numFmtId="165" fontId="0" fillId="6" borderId="11" xfId="0" applyNumberFormat="1" applyFill="1" applyBorder="1" applyAlignment="1" applyProtection="1">
      <alignment horizontal="center"/>
    </xf>
    <xf numFmtId="165" fontId="0" fillId="6" borderId="1" xfId="0" applyNumberFormat="1" applyFill="1" applyBorder="1" applyAlignment="1" applyProtection="1">
      <alignment horizontal="center"/>
    </xf>
    <xf numFmtId="165" fontId="0" fillId="6" borderId="16" xfId="0" applyNumberFormat="1" applyFill="1" applyBorder="1" applyAlignment="1" applyProtection="1">
      <alignment horizontal="center"/>
    </xf>
    <xf numFmtId="165" fontId="0" fillId="0" borderId="11" xfId="0" applyNumberFormat="1" applyBorder="1" applyAlignment="1" applyProtection="1">
      <alignment horizontal="center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5" borderId="21" xfId="0" applyNumberFormat="1" applyFont="1" applyFill="1" applyBorder="1" applyAlignment="1">
      <alignment horizontal="center" vertical="center"/>
    </xf>
    <xf numFmtId="2" fontId="0" fillId="5" borderId="0" xfId="0" applyNumberFormat="1" applyFont="1" applyFill="1" applyAlignment="1">
      <alignment horizontal="center" vertical="center"/>
    </xf>
    <xf numFmtId="164" fontId="0" fillId="2" borderId="32" xfId="0" applyNumberFormat="1" applyFill="1" applyBorder="1" applyAlignment="1" applyProtection="1">
      <alignment horizontal="right" vertical="center"/>
      <protection locked="0"/>
    </xf>
    <xf numFmtId="164" fontId="0" fillId="2" borderId="13" xfId="0" applyNumberFormat="1" applyFill="1" applyBorder="1" applyAlignment="1" applyProtection="1">
      <alignment horizontal="right" vertical="center"/>
      <protection locked="0"/>
    </xf>
    <xf numFmtId="164" fontId="0" fillId="2" borderId="17" xfId="0" applyNumberForma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5" fillId="8" borderId="2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7" fillId="2" borderId="0" xfId="0" applyFont="1" applyFill="1" applyBorder="1"/>
    <xf numFmtId="0" fontId="0" fillId="7" borderId="20" xfId="0" applyFill="1" applyBorder="1" applyAlignment="1">
      <alignment horizontal="center" vertical="center"/>
    </xf>
    <xf numFmtId="0" fontId="5" fillId="8" borderId="3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2" fontId="5" fillId="8" borderId="25" xfId="0" applyNumberFormat="1" applyFont="1" applyFill="1" applyBorder="1" applyAlignment="1">
      <alignment horizontal="right" vertical="center"/>
    </xf>
    <xf numFmtId="2" fontId="5" fillId="8" borderId="26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right" vertical="center"/>
    </xf>
    <xf numFmtId="2" fontId="0" fillId="2" borderId="13" xfId="0" applyNumberFormat="1" applyFill="1" applyBorder="1" applyAlignment="1">
      <alignment horizontal="right" vertical="center"/>
    </xf>
    <xf numFmtId="2" fontId="0" fillId="2" borderId="4" xfId="0" applyNumberFormat="1" applyFill="1" applyBorder="1" applyAlignment="1">
      <alignment horizontal="right" vertical="center"/>
    </xf>
    <xf numFmtId="2" fontId="0" fillId="2" borderId="5" xfId="0" applyNumberForma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5" fillId="8" borderId="25" xfId="0" applyNumberFormat="1" applyFont="1" applyFill="1" applyBorder="1" applyAlignment="1">
      <alignment horizontal="center" vertical="center"/>
    </xf>
    <xf numFmtId="164" fontId="5" fillId="8" borderId="26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2" fontId="0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29" xfId="0" applyFont="1" applyFill="1" applyBorder="1" applyAlignment="1">
      <alignment horizontal="center" vertical="center" textRotation="45"/>
    </xf>
    <xf numFmtId="0" fontId="4" fillId="2" borderId="29" xfId="0" applyFon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00B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Gewichts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Gewicht!$C$1</c:f>
              <c:strCache>
                <c:ptCount val="1"/>
                <c:pt idx="0">
                  <c:v>Gewicht</c:v>
                </c:pt>
              </c:strCache>
            </c:strRef>
          </c:tx>
          <c:spPr>
            <a:ln w="28575" cap="rnd">
              <a:solidFill>
                <a:srgbClr val="00BB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BFF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9525" cap="rnd">
                <a:solidFill>
                  <a:srgbClr val="FF0000">
                    <a:alpha val="50000"/>
                  </a:srgbClr>
                </a:solidFill>
                <a:prstDash val="solid"/>
              </a:ln>
              <a:effectLst/>
            </c:spPr>
            <c:trendlineType val="exp"/>
            <c:dispRSqr val="0"/>
            <c:dispEq val="0"/>
          </c:trendline>
          <c:val>
            <c:numRef>
              <c:f>Gewicht!$C$2:$C$31</c:f>
              <c:numCache>
                <c:formatCode>0.0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C6-4CF6-899E-316FC46D0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918896"/>
        <c:axId val="1656611792"/>
      </c:lineChart>
      <c:catAx>
        <c:axId val="1536918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56611792"/>
        <c:crosses val="autoZero"/>
        <c:auto val="1"/>
        <c:lblAlgn val="ctr"/>
        <c:lblOffset val="100"/>
        <c:noMultiLvlLbl val="0"/>
      </c:catAx>
      <c:valAx>
        <c:axId val="165661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36918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Gewichts Trend Ab Tag 31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Gewicht!$C$1</c:f>
              <c:strCache>
                <c:ptCount val="1"/>
                <c:pt idx="0">
                  <c:v>Gewicht</c:v>
                </c:pt>
              </c:strCache>
            </c:strRef>
          </c:tx>
          <c:spPr>
            <a:ln w="28575" cap="rnd">
              <a:solidFill>
                <a:srgbClr val="00BB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BFF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9525" cap="rnd">
                <a:solidFill>
                  <a:srgbClr val="FF0000">
                    <a:alpha val="50000"/>
                  </a:srgbClr>
                </a:solidFill>
                <a:prstDash val="solid"/>
              </a:ln>
              <a:effectLst/>
            </c:spPr>
            <c:trendlineType val="exp"/>
            <c:dispRSqr val="0"/>
            <c:dispEq val="0"/>
          </c:trendline>
          <c:cat>
            <c:numRef>
              <c:f>Gewicht!$A$42:$A$95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54</c:v>
                </c:pt>
                <c:pt idx="24">
                  <c:v>55</c:v>
                </c:pt>
                <c:pt idx="25">
                  <c:v>56</c:v>
                </c:pt>
                <c:pt idx="26">
                  <c:v>57</c:v>
                </c:pt>
                <c:pt idx="27">
                  <c:v>58</c:v>
                </c:pt>
                <c:pt idx="28">
                  <c:v>59</c:v>
                </c:pt>
                <c:pt idx="29">
                  <c:v>60</c:v>
                </c:pt>
                <c:pt idx="30">
                  <c:v>61</c:v>
                </c:pt>
                <c:pt idx="31">
                  <c:v>62</c:v>
                </c:pt>
                <c:pt idx="32">
                  <c:v>63</c:v>
                </c:pt>
                <c:pt idx="33">
                  <c:v>64</c:v>
                </c:pt>
                <c:pt idx="34">
                  <c:v>65</c:v>
                </c:pt>
                <c:pt idx="35">
                  <c:v>66</c:v>
                </c:pt>
                <c:pt idx="36">
                  <c:v>67</c:v>
                </c:pt>
                <c:pt idx="37">
                  <c:v>68</c:v>
                </c:pt>
                <c:pt idx="38">
                  <c:v>69</c:v>
                </c:pt>
                <c:pt idx="39">
                  <c:v>70</c:v>
                </c:pt>
                <c:pt idx="40">
                  <c:v>71</c:v>
                </c:pt>
                <c:pt idx="41">
                  <c:v>72</c:v>
                </c:pt>
                <c:pt idx="42">
                  <c:v>73</c:v>
                </c:pt>
                <c:pt idx="43">
                  <c:v>74</c:v>
                </c:pt>
                <c:pt idx="44">
                  <c:v>75</c:v>
                </c:pt>
                <c:pt idx="45">
                  <c:v>76</c:v>
                </c:pt>
                <c:pt idx="46">
                  <c:v>77</c:v>
                </c:pt>
                <c:pt idx="47">
                  <c:v>78</c:v>
                </c:pt>
                <c:pt idx="48">
                  <c:v>79</c:v>
                </c:pt>
                <c:pt idx="49">
                  <c:v>80</c:v>
                </c:pt>
                <c:pt idx="50">
                  <c:v>81</c:v>
                </c:pt>
                <c:pt idx="51">
                  <c:v>82</c:v>
                </c:pt>
                <c:pt idx="52">
                  <c:v>83</c:v>
                </c:pt>
                <c:pt idx="53">
                  <c:v>84</c:v>
                </c:pt>
              </c:numCache>
            </c:numRef>
          </c:cat>
          <c:val>
            <c:numRef>
              <c:f>Gewicht!$C$42:$C$95</c:f>
              <c:numCache>
                <c:formatCode>0.0</c:formatCode>
                <c:ptCount val="5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3F-4B30-B955-9179C59C0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918896"/>
        <c:axId val="1656611792"/>
      </c:lineChart>
      <c:catAx>
        <c:axId val="153691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56611792"/>
        <c:crosses val="autoZero"/>
        <c:auto val="1"/>
        <c:lblAlgn val="ctr"/>
        <c:lblOffset val="100"/>
        <c:noMultiLvlLbl val="0"/>
      </c:catAx>
      <c:valAx>
        <c:axId val="165661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36918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209177</xdr:colOff>
      <xdr:row>0</xdr:row>
      <xdr:rowOff>0</xdr:rowOff>
    </xdr:from>
    <xdr:to>
      <xdr:col>17</xdr:col>
      <xdr:colOff>366059</xdr:colOff>
      <xdr:row>23</xdr:row>
      <xdr:rowOff>22412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93AF2D7-43D9-48BE-A8E2-279A3936FB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231587</xdr:colOff>
      <xdr:row>53</xdr:row>
      <xdr:rowOff>29882</xdr:rowOff>
    </xdr:from>
    <xdr:to>
      <xdr:col>19</xdr:col>
      <xdr:colOff>104588</xdr:colOff>
      <xdr:row>73</xdr:row>
      <xdr:rowOff>29882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92E81D66-E429-47E8-9683-BC8E06C86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CDC10-2BDC-4EBB-B67C-75BC51BFADD7}">
  <sheetPr codeName="Tabelle1"/>
  <dimension ref="A1:BE298"/>
  <sheetViews>
    <sheetView showRowColHeaders="0" tabSelected="1" zoomScaleNormal="100" workbookViewId="0">
      <pane ySplit="1" topLeftCell="A2" activePane="bottomLeft" state="frozen"/>
      <selection pane="bottomLeft" activeCell="B2" sqref="B2"/>
    </sheetView>
  </sheetViews>
  <sheetFormatPr baseColWidth="10" defaultColWidth="10.7265625" defaultRowHeight="14.5" x14ac:dyDescent="0.35"/>
  <cols>
    <col min="1" max="1" width="5.6328125" customWidth="1"/>
    <col min="2" max="2" width="10.6328125" style="3" customWidth="1"/>
    <col min="3" max="3" width="8.6328125" style="3" customWidth="1"/>
    <col min="4" max="4" width="1.6328125" style="2" customWidth="1"/>
    <col min="5" max="5" width="9.6328125" style="1" customWidth="1"/>
    <col min="6" max="6" width="4.453125" style="1" customWidth="1"/>
    <col min="7" max="7" width="1.6328125" style="1" customWidth="1"/>
    <col min="8" max="8" width="4.6328125" style="1" customWidth="1"/>
    <col min="9" max="9" width="6.6328125" style="1" customWidth="1"/>
    <col min="10" max="10" width="3.6328125" style="1" customWidth="1"/>
    <col min="11" max="11" width="6.6328125" style="1" customWidth="1"/>
    <col min="12" max="12" width="10.6328125" style="1" customWidth="1"/>
    <col min="13" max="13" width="5.6328125" style="1" customWidth="1"/>
    <col min="14" max="14" width="2.6328125" style="1" customWidth="1"/>
    <col min="15" max="15" width="5.6328125" style="1" customWidth="1"/>
    <col min="16" max="16" width="3.6328125" style="1" customWidth="1"/>
    <col min="17" max="17" width="10.90625" style="2"/>
    <col min="18" max="57" width="10.7265625" style="2"/>
  </cols>
  <sheetData>
    <row r="1" spans="1:57" s="26" customFormat="1" ht="15" thickBot="1" x14ac:dyDescent="0.4">
      <c r="A1" s="84" t="s">
        <v>34</v>
      </c>
      <c r="B1" s="24" t="s">
        <v>0</v>
      </c>
      <c r="C1" s="24" t="s">
        <v>4</v>
      </c>
      <c r="D1" s="25"/>
      <c r="E1" s="25"/>
      <c r="F1" s="25"/>
      <c r="G1" s="25"/>
      <c r="H1" s="23"/>
      <c r="I1" s="23"/>
      <c r="J1" s="23"/>
      <c r="K1" s="23"/>
      <c r="L1" s="23"/>
      <c r="M1" s="23"/>
      <c r="N1" s="23"/>
      <c r="O1" s="23"/>
      <c r="P1" s="15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</row>
    <row r="2" spans="1:57" ht="17.149999999999999" customHeight="1" x14ac:dyDescent="0.35">
      <c r="A2" s="7">
        <v>1</v>
      </c>
      <c r="B2" s="49"/>
      <c r="C2" s="45"/>
      <c r="D2" s="8"/>
      <c r="E2" s="123" t="s">
        <v>1</v>
      </c>
      <c r="F2" s="123"/>
      <c r="G2" s="13"/>
      <c r="I2" s="2"/>
      <c r="J2" s="2"/>
      <c r="K2" s="2"/>
      <c r="L2" s="2"/>
      <c r="M2" s="2"/>
      <c r="N2" s="2"/>
      <c r="O2" s="2"/>
    </row>
    <row r="3" spans="1:57" ht="17.149999999999999" customHeight="1" thickBot="1" x14ac:dyDescent="0.4">
      <c r="A3" s="3">
        <v>2</v>
      </c>
      <c r="B3" s="64" t="str">
        <f>IF(B2="","",DATE(YEAR(B2),MONTH(B2),DAY(B2)+1))</f>
        <v/>
      </c>
      <c r="C3" s="46"/>
      <c r="D3" s="8"/>
      <c r="G3" s="11"/>
      <c r="I3" s="2"/>
      <c r="J3" s="2"/>
      <c r="K3" s="2"/>
      <c r="L3" s="2"/>
      <c r="M3" s="2"/>
      <c r="N3" s="2"/>
      <c r="O3" s="2"/>
      <c r="Q3" s="31"/>
    </row>
    <row r="4" spans="1:57" ht="17.149999999999999" customHeight="1" x14ac:dyDescent="0.35">
      <c r="A4" s="3">
        <v>3</v>
      </c>
      <c r="B4" s="64" t="str">
        <f t="shared" ref="B4:B77" si="0">IF(B3="","",DATE(YEAR(B3),MONTH(B3),DAY(B3)+1))</f>
        <v/>
      </c>
      <c r="C4" s="46"/>
      <c r="D4" s="8"/>
      <c r="E4" s="97" t="s">
        <v>38</v>
      </c>
      <c r="F4" s="98"/>
      <c r="G4" s="11"/>
    </row>
    <row r="5" spans="1:57" ht="17.149999999999999" customHeight="1" thickBot="1" x14ac:dyDescent="0.4">
      <c r="A5" s="3">
        <v>4</v>
      </c>
      <c r="B5" s="64" t="str">
        <f t="shared" si="0"/>
        <v/>
      </c>
      <c r="C5" s="46"/>
      <c r="D5" s="8"/>
      <c r="E5" s="5" t="str">
        <f>IF(C2="","",C2)</f>
        <v/>
      </c>
      <c r="F5" s="4" t="s">
        <v>7</v>
      </c>
      <c r="G5" s="11"/>
    </row>
    <row r="6" spans="1:57" ht="17.149999999999999" customHeight="1" x14ac:dyDescent="0.35">
      <c r="A6" s="3">
        <v>5</v>
      </c>
      <c r="B6" s="64" t="str">
        <f t="shared" si="0"/>
        <v/>
      </c>
      <c r="C6" s="46"/>
      <c r="D6" s="8"/>
      <c r="G6" s="11"/>
    </row>
    <row r="7" spans="1:57" ht="17.149999999999999" customHeight="1" x14ac:dyDescent="0.35">
      <c r="A7" s="3">
        <v>6</v>
      </c>
      <c r="B7" s="64" t="str">
        <f t="shared" si="0"/>
        <v/>
      </c>
      <c r="C7" s="46"/>
      <c r="D7" s="8"/>
      <c r="G7" s="11"/>
      <c r="L7" s="122" t="s">
        <v>16</v>
      </c>
      <c r="M7" s="122"/>
      <c r="N7" s="122"/>
      <c r="O7" s="122"/>
      <c r="P7" s="122"/>
    </row>
    <row r="8" spans="1:57" ht="17.149999999999999" customHeight="1" thickBot="1" x14ac:dyDescent="0.4">
      <c r="A8" s="89">
        <v>7</v>
      </c>
      <c r="B8" s="65" t="str">
        <f t="shared" si="0"/>
        <v/>
      </c>
      <c r="C8" s="47"/>
      <c r="D8" s="10"/>
      <c r="E8" s="9"/>
      <c r="F8" s="9"/>
      <c r="G8" s="12"/>
      <c r="H8" s="100" t="s">
        <v>13</v>
      </c>
      <c r="I8" s="93" t="s">
        <v>8</v>
      </c>
      <c r="J8" s="93"/>
      <c r="K8" s="60"/>
      <c r="L8" s="58" t="s">
        <v>36</v>
      </c>
      <c r="M8" s="73" t="str">
        <f>IF(E5="","",E5*0.008)</f>
        <v/>
      </c>
      <c r="N8" s="19" t="s">
        <v>14</v>
      </c>
      <c r="O8" s="73" t="str">
        <f>IF(E5="","",E5*0.012)</f>
        <v/>
      </c>
      <c r="P8" s="17" t="s">
        <v>7</v>
      </c>
      <c r="Q8" s="94" t="s">
        <v>31</v>
      </c>
      <c r="R8" s="94"/>
      <c r="S8" s="94"/>
    </row>
    <row r="9" spans="1:57" ht="17.149999999999999" customHeight="1" x14ac:dyDescent="0.35">
      <c r="A9" s="90">
        <v>8</v>
      </c>
      <c r="B9" s="66" t="str">
        <f t="shared" si="0"/>
        <v/>
      </c>
      <c r="C9" s="61"/>
      <c r="E9" s="123" t="s">
        <v>2</v>
      </c>
      <c r="F9" s="123"/>
      <c r="G9" s="13"/>
      <c r="H9" s="100"/>
      <c r="I9" s="27" t="str">
        <f>IF(E12="","",E12-E5)</f>
        <v/>
      </c>
      <c r="J9" s="14" t="s">
        <v>7</v>
      </c>
      <c r="K9" s="60"/>
      <c r="L9" s="59" t="s">
        <v>37</v>
      </c>
      <c r="M9" s="74" t="str">
        <f>IF(E5="","",E5*0.01)</f>
        <v/>
      </c>
      <c r="N9" s="22" t="s">
        <v>14</v>
      </c>
      <c r="O9" s="21" t="str">
        <f>IF(E5="","",E5*0.02)</f>
        <v/>
      </c>
      <c r="P9" s="20" t="s">
        <v>7</v>
      </c>
    </row>
    <row r="10" spans="1:57" ht="17.149999999999999" customHeight="1" thickBot="1" x14ac:dyDescent="0.4">
      <c r="A10" s="91">
        <v>9</v>
      </c>
      <c r="B10" s="67" t="str">
        <f t="shared" si="0"/>
        <v/>
      </c>
      <c r="C10" s="62"/>
      <c r="G10" s="11"/>
    </row>
    <row r="11" spans="1:57" ht="17.149999999999999" customHeight="1" x14ac:dyDescent="0.35">
      <c r="A11" s="91">
        <v>10</v>
      </c>
      <c r="B11" s="67" t="str">
        <f t="shared" si="0"/>
        <v/>
      </c>
      <c r="C11" s="62"/>
      <c r="E11" s="97" t="s">
        <v>6</v>
      </c>
      <c r="F11" s="98"/>
      <c r="G11" s="11"/>
    </row>
    <row r="12" spans="1:57" ht="17.149999999999999" customHeight="1" thickBot="1" x14ac:dyDescent="0.4">
      <c r="A12" s="91">
        <v>11</v>
      </c>
      <c r="B12" s="67" t="str">
        <f t="shared" si="0"/>
        <v/>
      </c>
      <c r="C12" s="62"/>
      <c r="E12" s="5" t="str">
        <f>IF(C9&amp;C10&amp;C11&amp;C12&amp;C13&amp;C14&amp;C15="","",AVERAGE(C9:C15))</f>
        <v/>
      </c>
      <c r="F12" s="4" t="s">
        <v>7</v>
      </c>
      <c r="G12" s="11"/>
    </row>
    <row r="13" spans="1:57" ht="17.149999999999999" customHeight="1" x14ac:dyDescent="0.35">
      <c r="A13" s="91">
        <v>12</v>
      </c>
      <c r="B13" s="67" t="str">
        <f t="shared" si="0"/>
        <v/>
      </c>
      <c r="C13" s="62"/>
      <c r="G13" s="11"/>
    </row>
    <row r="14" spans="1:57" ht="17.149999999999999" customHeight="1" x14ac:dyDescent="0.35">
      <c r="A14" s="91">
        <v>13</v>
      </c>
      <c r="B14" s="67" t="str">
        <f t="shared" si="0"/>
        <v/>
      </c>
      <c r="C14" s="62"/>
      <c r="G14" s="11"/>
    </row>
    <row r="15" spans="1:57" ht="17.149999999999999" customHeight="1" thickBot="1" x14ac:dyDescent="0.4">
      <c r="A15" s="92">
        <v>14</v>
      </c>
      <c r="B15" s="68" t="str">
        <f t="shared" si="0"/>
        <v/>
      </c>
      <c r="C15" s="63"/>
      <c r="D15" s="9"/>
      <c r="E15" s="9"/>
      <c r="F15" s="9"/>
      <c r="G15" s="12"/>
      <c r="H15" s="100" t="s">
        <v>13</v>
      </c>
      <c r="I15" s="93" t="s">
        <v>8</v>
      </c>
      <c r="J15" s="93"/>
      <c r="K15" s="60"/>
      <c r="L15" s="58" t="s">
        <v>36</v>
      </c>
      <c r="M15" s="18" t="str">
        <f>IF(E12="","",E12*0.006)</f>
        <v/>
      </c>
      <c r="N15" s="19" t="s">
        <v>14</v>
      </c>
      <c r="O15" s="18" t="str">
        <f>IF(E12="","",E12*0.01)</f>
        <v/>
      </c>
      <c r="P15" s="17" t="s">
        <v>7</v>
      </c>
    </row>
    <row r="16" spans="1:57" ht="17.149999999999999" customHeight="1" x14ac:dyDescent="0.35">
      <c r="A16" s="7">
        <v>15</v>
      </c>
      <c r="B16" s="69" t="str">
        <f t="shared" si="0"/>
        <v/>
      </c>
      <c r="C16" s="45"/>
      <c r="E16" s="99" t="s">
        <v>3</v>
      </c>
      <c r="F16" s="123"/>
      <c r="G16" s="13"/>
      <c r="H16" s="100"/>
      <c r="I16" s="27" t="str">
        <f>IF(E19="","",E19-E12)</f>
        <v/>
      </c>
      <c r="J16" s="14" t="s">
        <v>7</v>
      </c>
      <c r="K16" s="60"/>
      <c r="L16" s="59" t="s">
        <v>37</v>
      </c>
      <c r="M16" s="21" t="str">
        <f>IF(E12="","",E12*0.01)</f>
        <v/>
      </c>
      <c r="N16" s="22" t="s">
        <v>14</v>
      </c>
      <c r="O16" s="21" t="str">
        <f>IF(E12="","",E12*0.016)</f>
        <v/>
      </c>
      <c r="P16" s="20" t="s">
        <v>7</v>
      </c>
    </row>
    <row r="17" spans="1:16" ht="17.149999999999999" customHeight="1" thickBot="1" x14ac:dyDescent="0.4">
      <c r="A17" s="3">
        <v>16</v>
      </c>
      <c r="B17" s="64" t="str">
        <f t="shared" si="0"/>
        <v/>
      </c>
      <c r="C17" s="46"/>
      <c r="G17" s="11"/>
    </row>
    <row r="18" spans="1:16" ht="17.149999999999999" customHeight="1" x14ac:dyDescent="0.35">
      <c r="A18" s="3">
        <v>17</v>
      </c>
      <c r="B18" s="64" t="str">
        <f t="shared" si="0"/>
        <v/>
      </c>
      <c r="C18" s="46"/>
      <c r="E18" s="97" t="s">
        <v>6</v>
      </c>
      <c r="F18" s="98"/>
      <c r="G18" s="11"/>
    </row>
    <row r="19" spans="1:16" ht="17.149999999999999" customHeight="1" thickBot="1" x14ac:dyDescent="0.4">
      <c r="A19" s="3">
        <v>18</v>
      </c>
      <c r="B19" s="64" t="str">
        <f t="shared" si="0"/>
        <v/>
      </c>
      <c r="C19" s="46"/>
      <c r="E19" s="5" t="str">
        <f>IF(C16&amp;C17&amp;C18&amp;C19&amp;C20&amp;C21&amp;C22="","",AVERAGE(C16:C22))</f>
        <v/>
      </c>
      <c r="F19" s="4" t="s">
        <v>7</v>
      </c>
      <c r="G19" s="11"/>
    </row>
    <row r="20" spans="1:16" ht="17.149999999999999" customHeight="1" x14ac:dyDescent="0.35">
      <c r="A20" s="3">
        <v>19</v>
      </c>
      <c r="B20" s="64" t="str">
        <f t="shared" si="0"/>
        <v/>
      </c>
      <c r="C20" s="46"/>
      <c r="G20" s="11"/>
    </row>
    <row r="21" spans="1:16" ht="17.149999999999999" customHeight="1" x14ac:dyDescent="0.35">
      <c r="A21" s="3">
        <v>20</v>
      </c>
      <c r="B21" s="64" t="str">
        <f t="shared" si="0"/>
        <v/>
      </c>
      <c r="C21" s="46"/>
      <c r="G21" s="11"/>
    </row>
    <row r="22" spans="1:16" ht="17.149999999999999" customHeight="1" thickBot="1" x14ac:dyDescent="0.4">
      <c r="A22" s="89">
        <v>21</v>
      </c>
      <c r="B22" s="65" t="str">
        <f t="shared" si="0"/>
        <v/>
      </c>
      <c r="C22" s="47"/>
      <c r="D22" s="9"/>
      <c r="E22" s="9"/>
      <c r="F22" s="9"/>
      <c r="G22" s="12"/>
      <c r="H22" s="100" t="s">
        <v>13</v>
      </c>
      <c r="I22" s="93" t="s">
        <v>8</v>
      </c>
      <c r="J22" s="93"/>
      <c r="K22" s="60"/>
      <c r="L22" s="58" t="s">
        <v>36</v>
      </c>
      <c r="M22" s="18" t="str">
        <f>IF(E19="","",E19*0.006)</f>
        <v/>
      </c>
      <c r="N22" s="19" t="s">
        <v>14</v>
      </c>
      <c r="O22" s="18" t="str">
        <f>IF(E19="","",E19*0.008)</f>
        <v/>
      </c>
      <c r="P22" s="17" t="s">
        <v>7</v>
      </c>
    </row>
    <row r="23" spans="1:16" ht="17.149999999999999" customHeight="1" x14ac:dyDescent="0.35">
      <c r="A23" s="90">
        <v>22</v>
      </c>
      <c r="B23" s="66" t="str">
        <f t="shared" si="0"/>
        <v/>
      </c>
      <c r="C23" s="61"/>
      <c r="E23" s="99" t="s">
        <v>5</v>
      </c>
      <c r="F23" s="99"/>
      <c r="G23" s="11"/>
      <c r="H23" s="100"/>
      <c r="I23" s="27" t="str">
        <f>IF(E26="","",E26-E19)</f>
        <v/>
      </c>
      <c r="J23" s="14" t="s">
        <v>7</v>
      </c>
      <c r="K23" s="60"/>
      <c r="L23" s="59" t="s">
        <v>37</v>
      </c>
      <c r="M23" s="21" t="str">
        <f>IF(E19="","",E19*0.01)</f>
        <v/>
      </c>
      <c r="N23" s="22" t="s">
        <v>14</v>
      </c>
      <c r="O23" s="21" t="str">
        <f>IF(E19="","",E19*0.015)</f>
        <v/>
      </c>
      <c r="P23" s="20" t="s">
        <v>7</v>
      </c>
    </row>
    <row r="24" spans="1:16" ht="17.149999999999999" customHeight="1" thickBot="1" x14ac:dyDescent="0.4">
      <c r="A24" s="91">
        <v>23</v>
      </c>
      <c r="B24" s="67" t="str">
        <f t="shared" si="0"/>
        <v/>
      </c>
      <c r="C24" s="62"/>
      <c r="G24" s="11"/>
    </row>
    <row r="25" spans="1:16" ht="17.149999999999999" customHeight="1" x14ac:dyDescent="0.35">
      <c r="A25" s="91">
        <v>24</v>
      </c>
      <c r="B25" s="67" t="str">
        <f t="shared" si="0"/>
        <v/>
      </c>
      <c r="C25" s="62"/>
      <c r="E25" s="97" t="s">
        <v>6</v>
      </c>
      <c r="F25" s="98"/>
      <c r="G25" s="11"/>
    </row>
    <row r="26" spans="1:16" ht="17.149999999999999" customHeight="1" thickBot="1" x14ac:dyDescent="0.4">
      <c r="A26" s="91">
        <v>25</v>
      </c>
      <c r="B26" s="67" t="str">
        <f t="shared" si="0"/>
        <v/>
      </c>
      <c r="C26" s="62"/>
      <c r="E26" s="5" t="str">
        <f>IF(C23&amp;C24&amp;C25&amp;C26&amp;C27&amp;C28&amp;C29="","",AVERAGE(C23:C29))</f>
        <v/>
      </c>
      <c r="F26" s="4" t="s">
        <v>7</v>
      </c>
      <c r="G26" s="11"/>
    </row>
    <row r="27" spans="1:16" ht="17.149999999999999" customHeight="1" x14ac:dyDescent="0.35">
      <c r="A27" s="91">
        <v>26</v>
      </c>
      <c r="B27" s="67" t="str">
        <f t="shared" si="0"/>
        <v/>
      </c>
      <c r="C27" s="62"/>
      <c r="G27" s="11"/>
    </row>
    <row r="28" spans="1:16" ht="17.149999999999999" customHeight="1" x14ac:dyDescent="0.35">
      <c r="A28" s="91">
        <v>27</v>
      </c>
      <c r="B28" s="67" t="str">
        <f t="shared" si="0"/>
        <v/>
      </c>
      <c r="C28" s="62"/>
      <c r="G28" s="11"/>
    </row>
    <row r="29" spans="1:16" ht="17.149999999999999" customHeight="1" thickBot="1" x14ac:dyDescent="0.4">
      <c r="A29" s="92">
        <v>28</v>
      </c>
      <c r="B29" s="68" t="str">
        <f t="shared" si="0"/>
        <v/>
      </c>
      <c r="C29" s="63"/>
      <c r="D29" s="9"/>
      <c r="E29" s="9"/>
      <c r="F29" s="9"/>
      <c r="G29" s="12"/>
      <c r="H29" s="100" t="s">
        <v>13</v>
      </c>
      <c r="I29" s="93" t="s">
        <v>8</v>
      </c>
      <c r="J29" s="93"/>
      <c r="K29" s="60"/>
      <c r="L29" s="58" t="s">
        <v>36</v>
      </c>
      <c r="M29" s="18" t="str">
        <f>IF(E26="","",E26*0.006)</f>
        <v/>
      </c>
      <c r="N29" s="19" t="s">
        <v>14</v>
      </c>
      <c r="O29" s="18" t="str">
        <f>IF(E26="","",E26*0.008)</f>
        <v/>
      </c>
      <c r="P29" s="17" t="s">
        <v>7</v>
      </c>
    </row>
    <row r="30" spans="1:16" ht="17.149999999999999" customHeight="1" x14ac:dyDescent="0.35">
      <c r="A30" s="7">
        <v>29</v>
      </c>
      <c r="B30" s="69" t="str">
        <f t="shared" si="0"/>
        <v/>
      </c>
      <c r="C30" s="45"/>
      <c r="E30" s="99" t="s">
        <v>35</v>
      </c>
      <c r="F30" s="99"/>
      <c r="G30" s="11"/>
      <c r="H30" s="100"/>
      <c r="I30" s="27" t="str">
        <f>IF(C30&amp;C31="","",AVERAGE(C30:C31)-E26)</f>
        <v/>
      </c>
      <c r="J30" s="14" t="s">
        <v>7</v>
      </c>
      <c r="K30" s="60"/>
      <c r="L30" s="59" t="s">
        <v>37</v>
      </c>
      <c r="M30" s="21" t="str">
        <f>IF(E26="","",E26*0.01)</f>
        <v/>
      </c>
      <c r="N30" s="22" t="s">
        <v>14</v>
      </c>
      <c r="O30" s="21" t="str">
        <f>IF(E26="","",E26*0.015)</f>
        <v/>
      </c>
      <c r="P30" s="20" t="s">
        <v>7</v>
      </c>
    </row>
    <row r="31" spans="1:16" ht="17.149999999999999" customHeight="1" thickBot="1" x14ac:dyDescent="0.4">
      <c r="A31" s="89">
        <v>30</v>
      </c>
      <c r="B31" s="65" t="str">
        <f>IF(B30="","",DATE(YEAR(B30),MONTH(B30),DAY(B30)+1))</f>
        <v/>
      </c>
      <c r="C31" s="47"/>
      <c r="D31" s="9"/>
      <c r="E31" s="127"/>
      <c r="F31" s="127"/>
      <c r="G31" s="12"/>
    </row>
    <row r="32" spans="1:16" ht="17.149999999999999" customHeight="1" x14ac:dyDescent="0.35">
      <c r="A32" s="1"/>
      <c r="B32" s="1"/>
      <c r="C32" s="1"/>
      <c r="E32" s="82"/>
      <c r="F32" s="82"/>
      <c r="G32" s="2"/>
    </row>
    <row r="33" spans="1:17" ht="30" customHeight="1" x14ac:dyDescent="0.35">
      <c r="A33" s="1"/>
      <c r="B33" s="128" t="s">
        <v>29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</row>
    <row r="34" spans="1:17" ht="17.149999999999999" customHeight="1" x14ac:dyDescent="0.35">
      <c r="A34" s="1"/>
      <c r="B34" s="1"/>
      <c r="C34" s="1"/>
      <c r="D34" s="1"/>
    </row>
    <row r="35" spans="1:17" ht="24" customHeight="1" x14ac:dyDescent="0.35">
      <c r="A35" s="1"/>
      <c r="B35" s="107" t="s">
        <v>15</v>
      </c>
      <c r="C35" s="108"/>
      <c r="D35" s="108"/>
      <c r="E35" s="108"/>
      <c r="F35" s="109"/>
      <c r="G35" s="109"/>
      <c r="H35" s="109"/>
      <c r="I35" s="109"/>
      <c r="J35" s="109"/>
      <c r="K35" s="109"/>
      <c r="L35" s="109"/>
      <c r="M35" s="110"/>
      <c r="Q35" s="83"/>
    </row>
    <row r="36" spans="1:17" ht="24" customHeight="1" x14ac:dyDescent="0.35">
      <c r="A36" s="1"/>
      <c r="B36" s="86"/>
      <c r="C36" s="104" t="s">
        <v>4</v>
      </c>
      <c r="D36" s="105"/>
      <c r="E36" s="106"/>
      <c r="F36" s="118" t="s">
        <v>17</v>
      </c>
      <c r="G36" s="116"/>
      <c r="H36" s="116"/>
      <c r="I36" s="78" t="s">
        <v>18</v>
      </c>
      <c r="J36" s="116" t="s">
        <v>21</v>
      </c>
      <c r="K36" s="116"/>
      <c r="L36" s="78" t="s">
        <v>20</v>
      </c>
      <c r="M36" s="34"/>
    </row>
    <row r="37" spans="1:17" ht="24" customHeight="1" x14ac:dyDescent="0.35">
      <c r="A37" s="1"/>
      <c r="B37" s="87" t="s">
        <v>33</v>
      </c>
      <c r="C37" s="112" t="str">
        <f>E5</f>
        <v/>
      </c>
      <c r="D37" s="113"/>
      <c r="E37" s="35" t="s">
        <v>7</v>
      </c>
      <c r="F37" s="119" t="str">
        <f>IF(Analyse!C27="","",Analyse!C27)</f>
        <v/>
      </c>
      <c r="G37" s="117"/>
      <c r="H37" s="117"/>
      <c r="I37" s="79" t="str">
        <f>IF(Analyse!C28="","",Analyse!C28)</f>
        <v/>
      </c>
      <c r="J37" s="117" t="str">
        <f>IF(Analyse!C29="","",Analyse!C29)</f>
        <v/>
      </c>
      <c r="K37" s="117"/>
      <c r="L37" s="79" t="str">
        <f>IF(Analyse!C30="","",Analyse!C30)</f>
        <v/>
      </c>
      <c r="M37" s="33" t="s">
        <v>19</v>
      </c>
    </row>
    <row r="38" spans="1:17" ht="24" customHeight="1" thickBot="1" x14ac:dyDescent="0.4">
      <c r="A38" s="1"/>
      <c r="B38" s="88" t="str">
        <f>IF(C31="","Jetzt","Tag 30")</f>
        <v>Jetzt</v>
      </c>
      <c r="C38" s="114" t="str">
        <f>IF(C31="",IF(C30="",IF(E26="",IF(E19="",IF(E12="","",E12),E19),E26),C30),C31)</f>
        <v/>
      </c>
      <c r="D38" s="115"/>
      <c r="E38" s="36" t="s">
        <v>7</v>
      </c>
      <c r="F38" s="95" t="str">
        <f>IF(Analyse!C34="","",Analyse!C34)</f>
        <v/>
      </c>
      <c r="G38" s="96"/>
      <c r="H38" s="96"/>
      <c r="I38" s="80" t="str">
        <f>IF(Analyse!C35="","",Analyse!C35)</f>
        <v/>
      </c>
      <c r="J38" s="96" t="str">
        <f>IF(Analyse!C36="","",Analyse!C36)</f>
        <v/>
      </c>
      <c r="K38" s="96"/>
      <c r="L38" s="80" t="str">
        <f>IF(Analyse!C37="","",Analyse!C37)</f>
        <v/>
      </c>
      <c r="M38" s="32" t="s">
        <v>19</v>
      </c>
    </row>
    <row r="39" spans="1:17" ht="24" customHeight="1" thickBot="1" x14ac:dyDescent="0.4">
      <c r="A39" s="1"/>
      <c r="B39" s="85" t="s">
        <v>8</v>
      </c>
      <c r="C39" s="102" t="str">
        <f>IF(C38="","",C38-C37)</f>
        <v/>
      </c>
      <c r="D39" s="103"/>
      <c r="E39" s="37" t="s">
        <v>7</v>
      </c>
      <c r="F39" s="120" t="str">
        <f>IF(F38="","",F38-F37)</f>
        <v/>
      </c>
      <c r="G39" s="121"/>
      <c r="H39" s="121"/>
      <c r="I39" s="81" t="str">
        <f>IF(I38="","",I38-I37)</f>
        <v/>
      </c>
      <c r="J39" s="121" t="str">
        <f>IF(J38="","",J38-J37)</f>
        <v/>
      </c>
      <c r="K39" s="121"/>
      <c r="L39" s="81" t="str">
        <f>IF(L38="","",L38-L37)</f>
        <v/>
      </c>
      <c r="M39" s="38" t="s">
        <v>19</v>
      </c>
    </row>
    <row r="40" spans="1:17" ht="60" customHeight="1" x14ac:dyDescent="0.35">
      <c r="A40" s="1"/>
      <c r="B40" s="1"/>
      <c r="C40" s="1"/>
      <c r="D40" s="1"/>
    </row>
    <row r="41" spans="1:17" ht="17.149999999999999" customHeight="1" thickBot="1" x14ac:dyDescent="0.4">
      <c r="A41" s="9"/>
      <c r="B41" s="9"/>
      <c r="C41" s="9"/>
      <c r="D41" s="9"/>
      <c r="E41" s="9"/>
      <c r="F41" s="9"/>
      <c r="G41" s="9"/>
    </row>
    <row r="42" spans="1:17" ht="17.149999999999999" customHeight="1" x14ac:dyDescent="0.35">
      <c r="A42" s="7">
        <v>31</v>
      </c>
      <c r="B42" s="69" t="str">
        <f>IF(B31="","",DATE(YEAR(B31),MONTH(B31),DAY(B31)+1))</f>
        <v/>
      </c>
      <c r="C42" s="45"/>
      <c r="E42" s="123" t="s">
        <v>9</v>
      </c>
      <c r="F42" s="123"/>
      <c r="G42" s="11"/>
    </row>
    <row r="43" spans="1:17" ht="17.149999999999999" customHeight="1" thickBot="1" x14ac:dyDescent="0.4">
      <c r="A43" s="3">
        <v>32</v>
      </c>
      <c r="B43" s="64" t="str">
        <f t="shared" si="0"/>
        <v/>
      </c>
      <c r="C43" s="46"/>
      <c r="G43" s="11"/>
    </row>
    <row r="44" spans="1:17" ht="17.149999999999999" customHeight="1" x14ac:dyDescent="0.35">
      <c r="A44" s="3">
        <v>33</v>
      </c>
      <c r="B44" s="64" t="str">
        <f t="shared" si="0"/>
        <v/>
      </c>
      <c r="C44" s="46"/>
      <c r="E44" s="97" t="s">
        <v>6</v>
      </c>
      <c r="F44" s="98"/>
      <c r="G44" s="11"/>
    </row>
    <row r="45" spans="1:17" ht="17.149999999999999" customHeight="1" thickBot="1" x14ac:dyDescent="0.4">
      <c r="A45" s="3">
        <v>34</v>
      </c>
      <c r="B45" s="64" t="str">
        <f t="shared" si="0"/>
        <v/>
      </c>
      <c r="C45" s="46"/>
      <c r="E45" s="5" t="str">
        <f>IF(C42&amp;C43&amp;C44&amp;C45&amp;C46="","",AVERAGE(C42:C46))</f>
        <v/>
      </c>
      <c r="F45" s="4" t="s">
        <v>7</v>
      </c>
      <c r="G45" s="11"/>
    </row>
    <row r="46" spans="1:17" ht="17.149999999999999" customHeight="1" thickBot="1" x14ac:dyDescent="0.4">
      <c r="A46" s="89">
        <v>35</v>
      </c>
      <c r="B46" s="65" t="str">
        <f t="shared" si="0"/>
        <v/>
      </c>
      <c r="C46" s="47"/>
      <c r="D46" s="9"/>
      <c r="E46" s="9"/>
      <c r="F46" s="9"/>
      <c r="G46" s="12"/>
      <c r="H46" s="100" t="s">
        <v>13</v>
      </c>
      <c r="I46" s="93" t="s">
        <v>8</v>
      </c>
      <c r="J46" s="93"/>
      <c r="K46" s="60"/>
      <c r="L46" s="58" t="s">
        <v>36</v>
      </c>
      <c r="M46" s="18" t="str">
        <f>IF(E45="","",E45*0.006)</f>
        <v/>
      </c>
      <c r="N46" s="19" t="s">
        <v>14</v>
      </c>
      <c r="O46" s="18" t="str">
        <f>IF(E45="","",E45*0.008)</f>
        <v/>
      </c>
      <c r="P46" s="17" t="s">
        <v>7</v>
      </c>
    </row>
    <row r="47" spans="1:17" ht="17.149999999999999" customHeight="1" x14ac:dyDescent="0.35">
      <c r="A47" s="90">
        <v>36</v>
      </c>
      <c r="B47" s="66" t="str">
        <f t="shared" si="0"/>
        <v/>
      </c>
      <c r="C47" s="61"/>
      <c r="E47" s="99" t="s">
        <v>10</v>
      </c>
      <c r="F47" s="99"/>
      <c r="G47" s="11"/>
      <c r="H47" s="100"/>
      <c r="I47" s="27" t="str">
        <f>IF(E50="","",E50-E43)</f>
        <v/>
      </c>
      <c r="J47" s="14" t="s">
        <v>7</v>
      </c>
      <c r="K47" s="60"/>
      <c r="L47" s="59" t="s">
        <v>37</v>
      </c>
      <c r="M47" s="21" t="str">
        <f>IF(E45="","",E45*0.01)</f>
        <v/>
      </c>
      <c r="N47" s="22" t="s">
        <v>14</v>
      </c>
      <c r="O47" s="21" t="str">
        <f>IF(E45="","",E45*0.015)</f>
        <v/>
      </c>
      <c r="P47" s="20" t="s">
        <v>7</v>
      </c>
    </row>
    <row r="48" spans="1:17" ht="17.149999999999999" customHeight="1" thickBot="1" x14ac:dyDescent="0.4">
      <c r="A48" s="91">
        <v>37</v>
      </c>
      <c r="B48" s="67" t="str">
        <f t="shared" si="0"/>
        <v/>
      </c>
      <c r="C48" s="62"/>
      <c r="G48" s="11"/>
    </row>
    <row r="49" spans="1:16" ht="17.149999999999999" customHeight="1" x14ac:dyDescent="0.35">
      <c r="A49" s="91">
        <v>38</v>
      </c>
      <c r="B49" s="67" t="str">
        <f t="shared" si="0"/>
        <v/>
      </c>
      <c r="C49" s="62"/>
      <c r="E49" s="97" t="s">
        <v>6</v>
      </c>
      <c r="F49" s="98"/>
      <c r="G49" s="11"/>
    </row>
    <row r="50" spans="1:16" ht="17.149999999999999" customHeight="1" thickBot="1" x14ac:dyDescent="0.4">
      <c r="A50" s="91">
        <v>39</v>
      </c>
      <c r="B50" s="67" t="str">
        <f t="shared" si="0"/>
        <v/>
      </c>
      <c r="C50" s="62"/>
      <c r="E50" s="5" t="str">
        <f>IF(C47&amp;C48&amp;C49&amp;C50&amp;C51&amp;C52&amp;C53="","",AVERAGE(C47:C53))</f>
        <v/>
      </c>
      <c r="F50" s="4" t="s">
        <v>7</v>
      </c>
      <c r="G50" s="11"/>
    </row>
    <row r="51" spans="1:16" ht="17.149999999999999" customHeight="1" x14ac:dyDescent="0.35">
      <c r="A51" s="91">
        <v>40</v>
      </c>
      <c r="B51" s="67" t="str">
        <f t="shared" si="0"/>
        <v/>
      </c>
      <c r="C51" s="62"/>
      <c r="G51" s="11"/>
    </row>
    <row r="52" spans="1:16" ht="17.149999999999999" customHeight="1" x14ac:dyDescent="0.35">
      <c r="A52" s="91">
        <v>41</v>
      </c>
      <c r="B52" s="67" t="str">
        <f t="shared" si="0"/>
        <v/>
      </c>
      <c r="C52" s="62"/>
      <c r="G52" s="11"/>
    </row>
    <row r="53" spans="1:16" ht="17.149999999999999" customHeight="1" thickBot="1" x14ac:dyDescent="0.4">
      <c r="A53" s="92">
        <v>42</v>
      </c>
      <c r="B53" s="68" t="str">
        <f t="shared" si="0"/>
        <v/>
      </c>
      <c r="C53" s="63"/>
      <c r="D53" s="9"/>
      <c r="E53" s="9"/>
      <c r="F53" s="9"/>
      <c r="G53" s="12"/>
      <c r="H53" s="100" t="s">
        <v>13</v>
      </c>
      <c r="I53" s="93" t="s">
        <v>8</v>
      </c>
      <c r="J53" s="93"/>
      <c r="K53" s="60"/>
      <c r="L53" s="58" t="s">
        <v>36</v>
      </c>
      <c r="M53" s="18" t="str">
        <f>IF(E50="","",E50*0.006)</f>
        <v/>
      </c>
      <c r="N53" s="19" t="s">
        <v>14</v>
      </c>
      <c r="O53" s="18" t="str">
        <f>IF(E50="","",E50*0.008)</f>
        <v/>
      </c>
      <c r="P53" s="17" t="s">
        <v>7</v>
      </c>
    </row>
    <row r="54" spans="1:16" ht="17.149999999999999" customHeight="1" x14ac:dyDescent="0.35">
      <c r="A54" s="7">
        <v>43</v>
      </c>
      <c r="B54" s="69" t="str">
        <f t="shared" si="0"/>
        <v/>
      </c>
      <c r="C54" s="45"/>
      <c r="E54" s="99" t="s">
        <v>11</v>
      </c>
      <c r="F54" s="99"/>
      <c r="G54" s="11"/>
      <c r="H54" s="100"/>
      <c r="I54" s="27" t="str">
        <f>IF(E57="","",E57-E50)</f>
        <v/>
      </c>
      <c r="J54" s="14" t="s">
        <v>7</v>
      </c>
      <c r="K54" s="60"/>
      <c r="L54" s="59" t="s">
        <v>37</v>
      </c>
      <c r="M54" s="21" t="str">
        <f>IF(E50="","",E50*0.01)</f>
        <v/>
      </c>
      <c r="N54" s="22" t="s">
        <v>14</v>
      </c>
      <c r="O54" s="21" t="str">
        <f>IF(E50="","",E50*0.015)</f>
        <v/>
      </c>
      <c r="P54" s="20" t="s">
        <v>7</v>
      </c>
    </row>
    <row r="55" spans="1:16" ht="17.149999999999999" customHeight="1" thickBot="1" x14ac:dyDescent="0.4">
      <c r="A55" s="3">
        <v>44</v>
      </c>
      <c r="B55" s="64" t="str">
        <f t="shared" si="0"/>
        <v/>
      </c>
      <c r="C55" s="46"/>
      <c r="G55" s="11"/>
    </row>
    <row r="56" spans="1:16" ht="17.149999999999999" customHeight="1" x14ac:dyDescent="0.35">
      <c r="A56" s="3">
        <v>45</v>
      </c>
      <c r="B56" s="64" t="str">
        <f t="shared" si="0"/>
        <v/>
      </c>
      <c r="C56" s="46"/>
      <c r="E56" s="97" t="s">
        <v>6</v>
      </c>
      <c r="F56" s="98"/>
      <c r="G56" s="11"/>
    </row>
    <row r="57" spans="1:16" ht="17.149999999999999" customHeight="1" thickBot="1" x14ac:dyDescent="0.4">
      <c r="A57" s="3">
        <v>46</v>
      </c>
      <c r="B57" s="64" t="str">
        <f t="shared" si="0"/>
        <v/>
      </c>
      <c r="C57" s="46"/>
      <c r="E57" s="5" t="str">
        <f>IF(C54&amp;C55&amp;C56&amp;C57&amp;C58&amp;C59&amp;C60="","",AVERAGE(C54:C60))</f>
        <v/>
      </c>
      <c r="F57" s="4" t="s">
        <v>7</v>
      </c>
      <c r="G57" s="11"/>
    </row>
    <row r="58" spans="1:16" ht="17.149999999999999" customHeight="1" x14ac:dyDescent="0.35">
      <c r="A58" s="3">
        <v>47</v>
      </c>
      <c r="B58" s="64" t="str">
        <f t="shared" si="0"/>
        <v/>
      </c>
      <c r="C58" s="46"/>
      <c r="G58" s="11"/>
    </row>
    <row r="59" spans="1:16" ht="17.149999999999999" customHeight="1" x14ac:dyDescent="0.35">
      <c r="A59" s="3">
        <v>48</v>
      </c>
      <c r="B59" s="64" t="str">
        <f t="shared" si="0"/>
        <v/>
      </c>
      <c r="C59" s="46"/>
      <c r="G59" s="11"/>
    </row>
    <row r="60" spans="1:16" ht="17.149999999999999" customHeight="1" thickBot="1" x14ac:dyDescent="0.4">
      <c r="A60" s="89">
        <v>49</v>
      </c>
      <c r="B60" s="65" t="str">
        <f t="shared" si="0"/>
        <v/>
      </c>
      <c r="C60" s="47"/>
      <c r="D60" s="9"/>
      <c r="E60" s="9"/>
      <c r="F60" s="9"/>
      <c r="G60" s="12"/>
      <c r="H60" s="100" t="s">
        <v>13</v>
      </c>
      <c r="I60" s="93" t="s">
        <v>8</v>
      </c>
      <c r="J60" s="93"/>
      <c r="K60" s="60"/>
      <c r="L60" s="58" t="s">
        <v>36</v>
      </c>
      <c r="M60" s="18" t="str">
        <f>IF(E57="","",E57*0.006)</f>
        <v/>
      </c>
      <c r="N60" s="19" t="s">
        <v>14</v>
      </c>
      <c r="O60" s="18" t="str">
        <f>IF(E57="","",E57*0.008)</f>
        <v/>
      </c>
      <c r="P60" s="17" t="s">
        <v>7</v>
      </c>
    </row>
    <row r="61" spans="1:16" ht="17.149999999999999" customHeight="1" x14ac:dyDescent="0.35">
      <c r="A61" s="90">
        <v>50</v>
      </c>
      <c r="B61" s="66" t="str">
        <f t="shared" si="0"/>
        <v/>
      </c>
      <c r="C61" s="61"/>
      <c r="E61" s="99" t="s">
        <v>12</v>
      </c>
      <c r="F61" s="99"/>
      <c r="G61" s="13"/>
      <c r="H61" s="100"/>
      <c r="I61" s="27" t="str">
        <f>IF(E64="","",E64-E57)</f>
        <v/>
      </c>
      <c r="J61" s="14" t="s">
        <v>7</v>
      </c>
      <c r="K61" s="60"/>
      <c r="L61" s="59" t="s">
        <v>37</v>
      </c>
      <c r="M61" s="21" t="str">
        <f>IF(E57="","",E57*0.01)</f>
        <v/>
      </c>
      <c r="N61" s="22" t="s">
        <v>14</v>
      </c>
      <c r="O61" s="21" t="str">
        <f>IF(E57="","",E57*0.015)</f>
        <v/>
      </c>
      <c r="P61" s="20" t="s">
        <v>7</v>
      </c>
    </row>
    <row r="62" spans="1:16" ht="17.149999999999999" customHeight="1" thickBot="1" x14ac:dyDescent="0.4">
      <c r="A62" s="91">
        <v>51</v>
      </c>
      <c r="B62" s="67" t="str">
        <f t="shared" si="0"/>
        <v/>
      </c>
      <c r="C62" s="62"/>
      <c r="G62" s="11"/>
    </row>
    <row r="63" spans="1:16" ht="17.149999999999999" customHeight="1" x14ac:dyDescent="0.35">
      <c r="A63" s="91">
        <v>52</v>
      </c>
      <c r="B63" s="67" t="str">
        <f t="shared" si="0"/>
        <v/>
      </c>
      <c r="C63" s="62"/>
      <c r="E63" s="97" t="s">
        <v>6</v>
      </c>
      <c r="F63" s="98"/>
      <c r="G63" s="11"/>
      <c r="I63" s="101" t="s">
        <v>27</v>
      </c>
      <c r="J63" s="101"/>
      <c r="K63" s="101"/>
      <c r="L63" s="101"/>
    </row>
    <row r="64" spans="1:16" ht="17.149999999999999" customHeight="1" thickBot="1" x14ac:dyDescent="0.4">
      <c r="A64" s="91">
        <v>53</v>
      </c>
      <c r="B64" s="67" t="str">
        <f t="shared" si="0"/>
        <v/>
      </c>
      <c r="C64" s="62"/>
      <c r="E64" s="5" t="str">
        <f>IF(C61&amp;C62&amp;C63&amp;C64&amp;C65&amp;C66&amp;C67="","",AVERAGE(C61:C67))</f>
        <v/>
      </c>
      <c r="F64" s="4" t="s">
        <v>7</v>
      </c>
      <c r="G64" s="11"/>
      <c r="I64" s="125" t="s">
        <v>26</v>
      </c>
      <c r="J64" s="125"/>
      <c r="K64" s="28" t="str">
        <f>E5</f>
        <v/>
      </c>
      <c r="L64" s="29" t="s">
        <v>7</v>
      </c>
    </row>
    <row r="65" spans="1:16" ht="17.149999999999999" customHeight="1" x14ac:dyDescent="0.35">
      <c r="A65" s="91">
        <v>54</v>
      </c>
      <c r="B65" s="67" t="str">
        <f t="shared" si="0"/>
        <v/>
      </c>
      <c r="C65" s="62"/>
      <c r="G65" s="11"/>
      <c r="I65" s="126" t="s">
        <v>8</v>
      </c>
      <c r="J65" s="126"/>
      <c r="K65" s="30" t="str">
        <f>IF(E64="","",E64-K64)</f>
        <v/>
      </c>
      <c r="L65" s="29" t="s">
        <v>7</v>
      </c>
    </row>
    <row r="66" spans="1:16" ht="17.149999999999999" customHeight="1" x14ac:dyDescent="0.35">
      <c r="A66" s="91">
        <v>55</v>
      </c>
      <c r="B66" s="67" t="str">
        <f t="shared" si="0"/>
        <v/>
      </c>
      <c r="C66" s="62"/>
      <c r="G66" s="11"/>
    </row>
    <row r="67" spans="1:16" ht="17.149999999999999" customHeight="1" thickBot="1" x14ac:dyDescent="0.4">
      <c r="A67" s="92">
        <v>56</v>
      </c>
      <c r="B67" s="68" t="str">
        <f t="shared" si="0"/>
        <v/>
      </c>
      <c r="C67" s="63"/>
      <c r="D67" s="9"/>
      <c r="E67" s="9"/>
      <c r="F67" s="9"/>
      <c r="G67" s="12"/>
      <c r="H67" s="100" t="s">
        <v>13</v>
      </c>
      <c r="I67" s="93" t="s">
        <v>8</v>
      </c>
      <c r="J67" s="93"/>
      <c r="K67" s="60"/>
      <c r="L67" s="58" t="s">
        <v>36</v>
      </c>
      <c r="M67" s="18" t="str">
        <f>IF(E64="","",E64*0.006)</f>
        <v/>
      </c>
      <c r="N67" s="19" t="s">
        <v>14</v>
      </c>
      <c r="O67" s="18" t="str">
        <f>IF(E64="","",E64*0.008)</f>
        <v/>
      </c>
      <c r="P67" s="17" t="s">
        <v>7</v>
      </c>
    </row>
    <row r="68" spans="1:16" ht="17" customHeight="1" x14ac:dyDescent="0.35">
      <c r="A68" s="7">
        <v>57</v>
      </c>
      <c r="B68" s="69" t="str">
        <f t="shared" si="0"/>
        <v/>
      </c>
      <c r="C68" s="70"/>
      <c r="E68" s="123" t="s">
        <v>22</v>
      </c>
      <c r="F68" s="123"/>
      <c r="G68" s="11"/>
      <c r="H68" s="100"/>
      <c r="I68" s="27" t="str">
        <f>IF(E71="","",E71-E64)</f>
        <v/>
      </c>
      <c r="J68" s="14" t="s">
        <v>7</v>
      </c>
      <c r="K68" s="60"/>
      <c r="L68" s="59" t="s">
        <v>37</v>
      </c>
      <c r="M68" s="21" t="str">
        <f>IF(E64="","",E64*0.01)</f>
        <v/>
      </c>
      <c r="N68" s="22" t="s">
        <v>14</v>
      </c>
      <c r="O68" s="21" t="str">
        <f>IF(E64="","",E64*0.015)</f>
        <v/>
      </c>
      <c r="P68" s="20" t="s">
        <v>7</v>
      </c>
    </row>
    <row r="69" spans="1:16" ht="17" customHeight="1" thickBot="1" x14ac:dyDescent="0.4">
      <c r="A69" s="3">
        <v>58</v>
      </c>
      <c r="B69" s="64" t="str">
        <f t="shared" si="0"/>
        <v/>
      </c>
      <c r="C69" s="71"/>
      <c r="E69" s="2"/>
      <c r="F69" s="2"/>
      <c r="G69" s="11"/>
      <c r="H69" s="2"/>
      <c r="I69" s="2"/>
      <c r="J69" s="2"/>
      <c r="K69" s="2"/>
      <c r="L69" s="2"/>
      <c r="M69" s="2"/>
      <c r="N69" s="2"/>
      <c r="O69" s="2"/>
      <c r="P69" s="2"/>
    </row>
    <row r="70" spans="1:16" ht="17" customHeight="1" x14ac:dyDescent="0.35">
      <c r="A70" s="3">
        <v>59</v>
      </c>
      <c r="B70" s="64" t="str">
        <f t="shared" si="0"/>
        <v/>
      </c>
      <c r="C70" s="71"/>
      <c r="E70" s="97" t="s">
        <v>6</v>
      </c>
      <c r="F70" s="98"/>
      <c r="G70" s="11"/>
      <c r="H70" s="2"/>
      <c r="I70" s="2"/>
      <c r="J70" s="2"/>
      <c r="K70" s="2"/>
      <c r="L70" s="2"/>
      <c r="M70" s="2"/>
      <c r="N70" s="2"/>
      <c r="O70" s="2"/>
      <c r="P70" s="2"/>
    </row>
    <row r="71" spans="1:16" ht="17" customHeight="1" thickBot="1" x14ac:dyDescent="0.4">
      <c r="A71" s="3">
        <v>60</v>
      </c>
      <c r="B71" s="64" t="str">
        <f t="shared" si="0"/>
        <v/>
      </c>
      <c r="C71" s="71"/>
      <c r="E71" s="5" t="str">
        <f>IF(C68&amp;C69&amp;C70&amp;C71&amp;C72&amp;C73&amp;C74="","",AVERAGE(C68:C74))</f>
        <v/>
      </c>
      <c r="F71" s="4" t="s">
        <v>7</v>
      </c>
      <c r="G71" s="11"/>
      <c r="H71" s="2"/>
      <c r="I71" s="2"/>
      <c r="J71" s="2"/>
      <c r="K71" s="2"/>
      <c r="L71" s="2"/>
      <c r="M71" s="2"/>
      <c r="N71" s="2"/>
      <c r="O71" s="2"/>
      <c r="P71" s="2"/>
    </row>
    <row r="72" spans="1:16" ht="17" customHeight="1" x14ac:dyDescent="0.35">
      <c r="A72" s="3">
        <v>61</v>
      </c>
      <c r="B72" s="64" t="str">
        <f t="shared" si="0"/>
        <v/>
      </c>
      <c r="C72" s="71"/>
      <c r="E72" s="2"/>
      <c r="F72" s="2"/>
      <c r="G72" s="11"/>
      <c r="H72" s="2"/>
      <c r="I72" s="2"/>
      <c r="J72" s="2"/>
      <c r="K72" s="2"/>
      <c r="L72" s="2"/>
      <c r="M72" s="2"/>
      <c r="N72" s="2"/>
      <c r="O72" s="2"/>
      <c r="P72" s="2"/>
    </row>
    <row r="73" spans="1:16" ht="17" customHeight="1" x14ac:dyDescent="0.35">
      <c r="A73" s="3">
        <v>62</v>
      </c>
      <c r="B73" s="64" t="str">
        <f t="shared" si="0"/>
        <v/>
      </c>
      <c r="C73" s="71"/>
      <c r="E73" s="2"/>
      <c r="F73" s="2"/>
      <c r="G73" s="11"/>
      <c r="H73" s="2"/>
      <c r="I73" s="2"/>
      <c r="J73" s="2"/>
      <c r="K73" s="2"/>
      <c r="L73" s="2"/>
      <c r="M73" s="2"/>
      <c r="N73" s="2"/>
      <c r="O73" s="2"/>
      <c r="P73" s="2"/>
    </row>
    <row r="74" spans="1:16" ht="17" customHeight="1" thickBot="1" x14ac:dyDescent="0.4">
      <c r="A74" s="89">
        <v>63</v>
      </c>
      <c r="B74" s="65" t="str">
        <f t="shared" si="0"/>
        <v/>
      </c>
      <c r="C74" s="72"/>
      <c r="D74" s="9"/>
      <c r="E74" s="9"/>
      <c r="F74" s="9"/>
      <c r="G74" s="12"/>
      <c r="H74" s="100" t="s">
        <v>13</v>
      </c>
      <c r="I74" s="93" t="s">
        <v>8</v>
      </c>
      <c r="J74" s="93"/>
      <c r="K74" s="60"/>
      <c r="L74" s="58" t="s">
        <v>36</v>
      </c>
      <c r="M74" s="18" t="str">
        <f>IF(E71="","",E71*0.006)</f>
        <v/>
      </c>
      <c r="N74" s="19" t="s">
        <v>14</v>
      </c>
      <c r="O74" s="18" t="str">
        <f>IF(E71="","",E71*0.008)</f>
        <v/>
      </c>
      <c r="P74" s="17" t="s">
        <v>7</v>
      </c>
    </row>
    <row r="75" spans="1:16" ht="17" customHeight="1" x14ac:dyDescent="0.35">
      <c r="A75" s="90">
        <v>64</v>
      </c>
      <c r="B75" s="66" t="str">
        <f t="shared" si="0"/>
        <v/>
      </c>
      <c r="C75" s="61"/>
      <c r="E75" s="99" t="s">
        <v>23</v>
      </c>
      <c r="F75" s="99"/>
      <c r="G75" s="11"/>
      <c r="H75" s="100"/>
      <c r="I75" s="27" t="str">
        <f>IF(E78="","",E78-E71)</f>
        <v/>
      </c>
      <c r="J75" s="14" t="s">
        <v>7</v>
      </c>
      <c r="K75" s="60"/>
      <c r="L75" s="59" t="s">
        <v>37</v>
      </c>
      <c r="M75" s="21" t="str">
        <f>IF(E71="","",E71*0.01)</f>
        <v/>
      </c>
      <c r="N75" s="22" t="s">
        <v>14</v>
      </c>
      <c r="O75" s="21" t="str">
        <f>IF(E71="","",E71*0.015)</f>
        <v/>
      </c>
      <c r="P75" s="20" t="s">
        <v>7</v>
      </c>
    </row>
    <row r="76" spans="1:16" ht="17" customHeight="1" thickBot="1" x14ac:dyDescent="0.4">
      <c r="A76" s="91">
        <v>65</v>
      </c>
      <c r="B76" s="67" t="str">
        <f t="shared" si="0"/>
        <v/>
      </c>
      <c r="C76" s="62"/>
      <c r="E76" s="2"/>
      <c r="F76" s="2"/>
      <c r="G76" s="11"/>
      <c r="H76" s="2"/>
      <c r="I76" s="2"/>
      <c r="J76" s="2"/>
      <c r="K76" s="2"/>
      <c r="L76" s="2"/>
      <c r="M76" s="2"/>
      <c r="N76" s="2"/>
      <c r="O76" s="2"/>
      <c r="P76" s="2"/>
    </row>
    <row r="77" spans="1:16" ht="17" customHeight="1" x14ac:dyDescent="0.35">
      <c r="A77" s="91">
        <v>66</v>
      </c>
      <c r="B77" s="67" t="str">
        <f t="shared" si="0"/>
        <v/>
      </c>
      <c r="C77" s="62"/>
      <c r="E77" s="97" t="s">
        <v>6</v>
      </c>
      <c r="F77" s="98"/>
      <c r="G77" s="11"/>
      <c r="H77" s="2"/>
      <c r="I77" s="2"/>
      <c r="J77" s="2"/>
      <c r="K77" s="2"/>
      <c r="L77" s="2"/>
      <c r="M77" s="2"/>
      <c r="N77" s="2"/>
      <c r="O77" s="2"/>
      <c r="P77" s="2"/>
    </row>
    <row r="78" spans="1:16" ht="17" customHeight="1" thickBot="1" x14ac:dyDescent="0.4">
      <c r="A78" s="91">
        <v>67</v>
      </c>
      <c r="B78" s="67" t="str">
        <f t="shared" ref="B78:B95" si="1">IF(B77="","",DATE(YEAR(B77),MONTH(B77),DAY(B77)+1))</f>
        <v/>
      </c>
      <c r="C78" s="62"/>
      <c r="E78" s="5" t="str">
        <f>IF(C75&amp;C76&amp;C77&amp;C78&amp;C79&amp;C80&amp;C81="","",AVERAGE(C75:C81))</f>
        <v/>
      </c>
      <c r="F78" s="4" t="s">
        <v>7</v>
      </c>
      <c r="G78" s="11"/>
      <c r="H78" s="2"/>
      <c r="I78" s="2"/>
      <c r="J78" s="2"/>
      <c r="K78" s="2"/>
      <c r="L78" s="2"/>
      <c r="M78" s="2"/>
      <c r="N78" s="2"/>
      <c r="O78" s="2"/>
      <c r="P78" s="2"/>
    </row>
    <row r="79" spans="1:16" ht="17" customHeight="1" x14ac:dyDescent="0.35">
      <c r="A79" s="91">
        <v>68</v>
      </c>
      <c r="B79" s="67" t="str">
        <f t="shared" si="1"/>
        <v/>
      </c>
      <c r="C79" s="62"/>
      <c r="E79" s="2"/>
      <c r="F79" s="2"/>
      <c r="G79" s="11"/>
      <c r="H79" s="2"/>
      <c r="I79" s="2"/>
      <c r="J79" s="2"/>
      <c r="K79" s="2"/>
      <c r="L79" s="2"/>
      <c r="M79" s="2"/>
      <c r="N79" s="2"/>
      <c r="O79" s="2"/>
      <c r="P79" s="2"/>
    </row>
    <row r="80" spans="1:16" ht="17" customHeight="1" x14ac:dyDescent="0.35">
      <c r="A80" s="91">
        <v>69</v>
      </c>
      <c r="B80" s="67" t="str">
        <f t="shared" si="1"/>
        <v/>
      </c>
      <c r="C80" s="62"/>
      <c r="E80" s="2"/>
      <c r="F80" s="2"/>
      <c r="G80" s="11"/>
      <c r="H80" s="2"/>
      <c r="I80" s="2"/>
      <c r="J80" s="2"/>
      <c r="K80" s="2"/>
      <c r="L80" s="2"/>
      <c r="M80" s="2"/>
      <c r="N80" s="2"/>
      <c r="O80" s="2"/>
      <c r="P80" s="2"/>
    </row>
    <row r="81" spans="1:17" ht="17" customHeight="1" thickBot="1" x14ac:dyDescent="0.4">
      <c r="A81" s="92">
        <v>70</v>
      </c>
      <c r="B81" s="68" t="str">
        <f t="shared" si="1"/>
        <v/>
      </c>
      <c r="C81" s="63"/>
      <c r="D81" s="9"/>
      <c r="E81" s="9"/>
      <c r="F81" s="9"/>
      <c r="G81" s="12"/>
      <c r="H81" s="100" t="s">
        <v>13</v>
      </c>
      <c r="I81" s="93" t="s">
        <v>8</v>
      </c>
      <c r="J81" s="93"/>
      <c r="K81" s="60"/>
      <c r="L81" s="58" t="s">
        <v>36</v>
      </c>
      <c r="M81" s="18" t="str">
        <f>IF(E78="","",E78*0.006)</f>
        <v/>
      </c>
      <c r="N81" s="19" t="s">
        <v>14</v>
      </c>
      <c r="O81" s="18" t="str">
        <f>IF(E78="","",E78*0.008)</f>
        <v/>
      </c>
      <c r="P81" s="17" t="s">
        <v>7</v>
      </c>
    </row>
    <row r="82" spans="1:17" ht="17" customHeight="1" x14ac:dyDescent="0.35">
      <c r="A82" s="7">
        <v>71</v>
      </c>
      <c r="B82" s="69" t="str">
        <f t="shared" si="1"/>
        <v/>
      </c>
      <c r="C82" s="70"/>
      <c r="E82" s="99" t="s">
        <v>24</v>
      </c>
      <c r="F82" s="99"/>
      <c r="G82" s="11"/>
      <c r="H82" s="100"/>
      <c r="I82" s="27" t="str">
        <f>IF(E85="","",E85-E78)</f>
        <v/>
      </c>
      <c r="J82" s="14" t="s">
        <v>7</v>
      </c>
      <c r="K82" s="60"/>
      <c r="L82" s="59" t="s">
        <v>37</v>
      </c>
      <c r="M82" s="21" t="str">
        <f>IF(E78="","",E78*0.01)</f>
        <v/>
      </c>
      <c r="N82" s="22" t="s">
        <v>14</v>
      </c>
      <c r="O82" s="21" t="str">
        <f>IF(E78="","",E78*0.015)</f>
        <v/>
      </c>
      <c r="P82" s="20" t="s">
        <v>7</v>
      </c>
    </row>
    <row r="83" spans="1:17" ht="17" customHeight="1" thickBot="1" x14ac:dyDescent="0.4">
      <c r="A83" s="3">
        <v>72</v>
      </c>
      <c r="B83" s="64" t="str">
        <f t="shared" si="1"/>
        <v/>
      </c>
      <c r="C83" s="71"/>
      <c r="E83" s="2"/>
      <c r="F83" s="2"/>
      <c r="G83" s="11"/>
      <c r="H83" s="2"/>
      <c r="I83" s="2"/>
      <c r="J83" s="2"/>
      <c r="K83" s="2"/>
      <c r="L83" s="2"/>
      <c r="M83" s="2"/>
      <c r="N83" s="2"/>
      <c r="O83" s="2"/>
      <c r="P83" s="2"/>
    </row>
    <row r="84" spans="1:17" ht="17" customHeight="1" x14ac:dyDescent="0.35">
      <c r="A84" s="3">
        <v>73</v>
      </c>
      <c r="B84" s="64" t="str">
        <f t="shared" si="1"/>
        <v/>
      </c>
      <c r="C84" s="71"/>
      <c r="E84" s="97" t="s">
        <v>6</v>
      </c>
      <c r="F84" s="98"/>
      <c r="G84" s="11"/>
      <c r="H84" s="2"/>
      <c r="I84" s="2"/>
      <c r="J84" s="2"/>
      <c r="K84" s="2"/>
      <c r="L84" s="2"/>
      <c r="M84" s="2"/>
      <c r="N84" s="2"/>
      <c r="O84" s="2"/>
      <c r="P84" s="2"/>
    </row>
    <row r="85" spans="1:17" ht="17" customHeight="1" thickBot="1" x14ac:dyDescent="0.4">
      <c r="A85" s="3">
        <v>74</v>
      </c>
      <c r="B85" s="64" t="str">
        <f t="shared" si="1"/>
        <v/>
      </c>
      <c r="C85" s="71"/>
      <c r="E85" s="5" t="str">
        <f>IF(C82&amp;C83&amp;C84&amp;C85&amp;C86&amp;C87&amp;C88="","",AVERAGE(C82:C88))</f>
        <v/>
      </c>
      <c r="F85" s="4" t="s">
        <v>7</v>
      </c>
      <c r="G85" s="11"/>
      <c r="H85" s="2"/>
      <c r="I85" s="2"/>
      <c r="J85" s="2"/>
      <c r="K85" s="2"/>
      <c r="L85" s="2"/>
      <c r="M85" s="2"/>
      <c r="N85" s="2"/>
      <c r="O85" s="2"/>
      <c r="P85" s="2"/>
    </row>
    <row r="86" spans="1:17" ht="17" customHeight="1" x14ac:dyDescent="0.35">
      <c r="A86" s="3">
        <v>75</v>
      </c>
      <c r="B86" s="64" t="str">
        <f t="shared" si="1"/>
        <v/>
      </c>
      <c r="C86" s="71"/>
      <c r="E86" s="2"/>
      <c r="F86" s="2"/>
      <c r="G86" s="11"/>
      <c r="H86" s="2"/>
      <c r="I86" s="2"/>
      <c r="J86" s="2"/>
      <c r="K86" s="2"/>
      <c r="L86" s="2"/>
      <c r="M86" s="2"/>
      <c r="N86" s="2"/>
      <c r="O86" s="2"/>
      <c r="P86" s="2"/>
    </row>
    <row r="87" spans="1:17" ht="17" customHeight="1" x14ac:dyDescent="0.35">
      <c r="A87" s="3">
        <v>76</v>
      </c>
      <c r="B87" s="64" t="str">
        <f t="shared" si="1"/>
        <v/>
      </c>
      <c r="C87" s="71"/>
      <c r="E87" s="2"/>
      <c r="F87" s="2"/>
      <c r="G87" s="11"/>
      <c r="H87" s="2"/>
      <c r="I87" s="2"/>
      <c r="J87" s="2"/>
      <c r="K87" s="2"/>
      <c r="L87" s="2"/>
      <c r="M87" s="2"/>
      <c r="N87" s="2"/>
      <c r="O87" s="2"/>
      <c r="P87" s="2"/>
    </row>
    <row r="88" spans="1:17" ht="17" customHeight="1" thickBot="1" x14ac:dyDescent="0.4">
      <c r="A88" s="89">
        <v>77</v>
      </c>
      <c r="B88" s="65" t="str">
        <f t="shared" si="1"/>
        <v/>
      </c>
      <c r="C88" s="72"/>
      <c r="D88" s="9"/>
      <c r="E88" s="9"/>
      <c r="F88" s="9"/>
      <c r="G88" s="12"/>
      <c r="H88" s="100" t="s">
        <v>13</v>
      </c>
      <c r="I88" s="93" t="s">
        <v>8</v>
      </c>
      <c r="J88" s="93"/>
      <c r="K88" s="60"/>
      <c r="L88" s="58" t="s">
        <v>36</v>
      </c>
      <c r="M88" s="18" t="str">
        <f>IF(E85="","",E85*0.006)</f>
        <v/>
      </c>
      <c r="N88" s="19" t="s">
        <v>14</v>
      </c>
      <c r="O88" s="18" t="str">
        <f>IF(E85="","",E85*0.008)</f>
        <v/>
      </c>
      <c r="P88" s="17" t="s">
        <v>7</v>
      </c>
    </row>
    <row r="89" spans="1:17" ht="17" customHeight="1" x14ac:dyDescent="0.35">
      <c r="A89" s="90">
        <v>78</v>
      </c>
      <c r="B89" s="66" t="str">
        <f t="shared" si="1"/>
        <v/>
      </c>
      <c r="C89" s="61"/>
      <c r="E89" s="99" t="s">
        <v>25</v>
      </c>
      <c r="F89" s="99"/>
      <c r="G89" s="11"/>
      <c r="H89" s="100"/>
      <c r="I89" s="27" t="str">
        <f>IF(E92="","",E92-E85)</f>
        <v/>
      </c>
      <c r="J89" s="14" t="s">
        <v>7</v>
      </c>
      <c r="K89" s="60"/>
      <c r="L89" s="59" t="s">
        <v>37</v>
      </c>
      <c r="M89" s="21" t="str">
        <f>IF(E85="","",E85*0.01)</f>
        <v/>
      </c>
      <c r="N89" s="22" t="s">
        <v>14</v>
      </c>
      <c r="O89" s="21" t="str">
        <f>IF(E85="","",E85*0.015)</f>
        <v/>
      </c>
      <c r="P89" s="20" t="s">
        <v>7</v>
      </c>
    </row>
    <row r="90" spans="1:17" ht="17" customHeight="1" thickBot="1" x14ac:dyDescent="0.4">
      <c r="A90" s="91">
        <v>79</v>
      </c>
      <c r="B90" s="67" t="str">
        <f t="shared" si="1"/>
        <v/>
      </c>
      <c r="C90" s="62"/>
      <c r="E90" s="2"/>
      <c r="F90" s="2"/>
      <c r="G90" s="11"/>
      <c r="H90" s="2"/>
      <c r="I90" s="2"/>
      <c r="J90" s="2"/>
      <c r="K90" s="2"/>
      <c r="L90" s="2"/>
      <c r="M90" s="2"/>
      <c r="N90" s="2"/>
      <c r="O90" s="2"/>
      <c r="P90" s="2"/>
    </row>
    <row r="91" spans="1:17" ht="17" customHeight="1" x14ac:dyDescent="0.35">
      <c r="A91" s="91">
        <v>80</v>
      </c>
      <c r="B91" s="67" t="str">
        <f t="shared" si="1"/>
        <v/>
      </c>
      <c r="C91" s="62"/>
      <c r="E91" s="97" t="s">
        <v>6</v>
      </c>
      <c r="F91" s="98"/>
      <c r="G91" s="11"/>
      <c r="H91" s="2"/>
      <c r="M91" s="2"/>
      <c r="N91" s="2"/>
      <c r="O91" s="2"/>
      <c r="P91" s="2"/>
    </row>
    <row r="92" spans="1:17" ht="17" customHeight="1" thickBot="1" x14ac:dyDescent="0.4">
      <c r="A92" s="91">
        <v>81</v>
      </c>
      <c r="B92" s="67" t="str">
        <f t="shared" si="1"/>
        <v/>
      </c>
      <c r="C92" s="62"/>
      <c r="E92" s="5" t="str">
        <f>IF(C89&amp;C90&amp;C91&amp;C92&amp;C93&amp;C94&amp;C95="","",AVERAGE(C89:C95))</f>
        <v/>
      </c>
      <c r="F92" s="4" t="s">
        <v>7</v>
      </c>
      <c r="G92" s="11"/>
      <c r="H92" s="2"/>
      <c r="M92" s="2"/>
      <c r="N92" s="2"/>
      <c r="O92" s="2"/>
      <c r="P92" s="2"/>
    </row>
    <row r="93" spans="1:17" ht="17" customHeight="1" x14ac:dyDescent="0.35">
      <c r="A93" s="91">
        <v>82</v>
      </c>
      <c r="B93" s="67" t="str">
        <f t="shared" si="1"/>
        <v/>
      </c>
      <c r="C93" s="62"/>
      <c r="E93" s="2"/>
      <c r="F93" s="2"/>
      <c r="G93" s="11"/>
      <c r="H93" s="2"/>
      <c r="M93" s="2"/>
      <c r="N93" s="2"/>
      <c r="O93" s="2"/>
      <c r="P93" s="2"/>
    </row>
    <row r="94" spans="1:17" ht="17" customHeight="1" x14ac:dyDescent="0.35">
      <c r="A94" s="91">
        <v>83</v>
      </c>
      <c r="B94" s="67" t="str">
        <f t="shared" si="1"/>
        <v/>
      </c>
      <c r="C94" s="62"/>
      <c r="E94" s="2"/>
      <c r="F94" s="2"/>
      <c r="G94" s="11"/>
      <c r="H94" s="2"/>
      <c r="I94" s="2"/>
      <c r="J94" s="2"/>
      <c r="K94" s="2"/>
      <c r="L94" s="2"/>
      <c r="M94" s="2"/>
      <c r="N94" s="2"/>
      <c r="O94" s="2"/>
      <c r="P94" s="2"/>
    </row>
    <row r="95" spans="1:17" ht="17" customHeight="1" thickBot="1" x14ac:dyDescent="0.4">
      <c r="A95" s="92">
        <v>84</v>
      </c>
      <c r="B95" s="68" t="str">
        <f t="shared" si="1"/>
        <v/>
      </c>
      <c r="C95" s="63"/>
      <c r="D95" s="9"/>
      <c r="E95" s="9"/>
      <c r="F95" s="9"/>
      <c r="G95" s="12"/>
      <c r="Q95" s="1"/>
    </row>
    <row r="96" spans="1:17" ht="25" customHeight="1" x14ac:dyDescent="0.35">
      <c r="A96" s="1"/>
      <c r="B96" s="111" t="s">
        <v>29</v>
      </c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2"/>
      <c r="O96" s="2"/>
      <c r="P96" s="2"/>
    </row>
    <row r="97" spans="1:18" ht="25" customHeight="1" x14ac:dyDescent="0.35">
      <c r="A97" s="1"/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2"/>
      <c r="O97" s="2"/>
      <c r="P97" s="2"/>
    </row>
    <row r="98" spans="1:18" ht="24" customHeight="1" x14ac:dyDescent="0.35">
      <c r="A98" s="1"/>
      <c r="B98" s="107" t="s">
        <v>15</v>
      </c>
      <c r="C98" s="108"/>
      <c r="D98" s="108"/>
      <c r="E98" s="108"/>
      <c r="F98" s="109"/>
      <c r="G98" s="109"/>
      <c r="H98" s="109"/>
      <c r="I98" s="109"/>
      <c r="J98" s="109"/>
      <c r="K98" s="109"/>
      <c r="L98" s="109"/>
      <c r="M98" s="110"/>
      <c r="P98" s="2"/>
    </row>
    <row r="99" spans="1:18" ht="24" customHeight="1" x14ac:dyDescent="0.35">
      <c r="A99" s="1"/>
      <c r="B99" s="86"/>
      <c r="C99" s="104" t="s">
        <v>4</v>
      </c>
      <c r="D99" s="105"/>
      <c r="E99" s="106"/>
      <c r="F99" s="118" t="s">
        <v>17</v>
      </c>
      <c r="G99" s="116"/>
      <c r="H99" s="116"/>
      <c r="I99" s="48" t="s">
        <v>18</v>
      </c>
      <c r="J99" s="116" t="s">
        <v>21</v>
      </c>
      <c r="K99" s="116"/>
      <c r="L99" s="48" t="s">
        <v>20</v>
      </c>
      <c r="M99" s="34"/>
      <c r="P99" s="2"/>
    </row>
    <row r="100" spans="1:18" ht="24" customHeight="1" x14ac:dyDescent="0.35">
      <c r="A100" s="1"/>
      <c r="B100" s="87" t="s">
        <v>33</v>
      </c>
      <c r="C100" s="112" t="str">
        <f>E5</f>
        <v/>
      </c>
      <c r="D100" s="113"/>
      <c r="E100" s="35" t="s">
        <v>7</v>
      </c>
      <c r="F100" s="119" t="str">
        <f>IF(Analyse!C27="","",Analyse!C27)</f>
        <v/>
      </c>
      <c r="G100" s="117"/>
      <c r="H100" s="117"/>
      <c r="I100" s="54" t="str">
        <f>IF(Analyse!C28="","",Analyse!C28)</f>
        <v/>
      </c>
      <c r="J100" s="117" t="str">
        <f>IF(Analyse!C29="","",Analyse!C29)</f>
        <v/>
      </c>
      <c r="K100" s="117"/>
      <c r="L100" s="54" t="str">
        <f>IF(Analyse!C30="","",Analyse!C30)</f>
        <v/>
      </c>
      <c r="M100" s="33" t="s">
        <v>19</v>
      </c>
      <c r="Q100" s="1"/>
      <c r="R100" s="1"/>
    </row>
    <row r="101" spans="1:18" ht="24" customHeight="1" thickBot="1" x14ac:dyDescent="0.4">
      <c r="A101" s="1"/>
      <c r="B101" s="88" t="s">
        <v>30</v>
      </c>
      <c r="C101" s="114" t="str">
        <f>IF(E92="",IF(E85="",IF(E78="",IF(E71="",IF(E64="",IF(E57="",IF(E50="",IF(E43="",IF(E26="",E19,E26),E43),E50),E57),E64),E71),E78),E85),E92)</f>
        <v/>
      </c>
      <c r="D101" s="115"/>
      <c r="E101" s="36" t="s">
        <v>7</v>
      </c>
      <c r="F101" s="95" t="str">
        <f>IF(Analyse!C48="",IF(Analyse!C41="",IF(Analyse!C34="","",Analyse!C34),Analyse!C41),Analyse!C48)</f>
        <v/>
      </c>
      <c r="G101" s="96"/>
      <c r="H101" s="96"/>
      <c r="I101" s="55" t="str">
        <f>IF(Analyse!C49="",IF(Analyse!C42="",IF(Analyse!C35="","",Analyse!C35),Analyse!C42),Analyse!C49)</f>
        <v/>
      </c>
      <c r="J101" s="96" t="str">
        <f>IF(Analyse!C50="",IF(Analyse!C43="",IF(Analyse!C36="","",Analyse!C36),Analyse!C43),Analyse!C50)</f>
        <v/>
      </c>
      <c r="K101" s="96"/>
      <c r="L101" s="55" t="str">
        <f>IF(Analyse!C51="",IF(Analyse!C44="",IF(Analyse!C37="","",Analyse!C37),Analyse!C44),Analyse!C51)</f>
        <v/>
      </c>
      <c r="M101" s="32" t="s">
        <v>19</v>
      </c>
      <c r="Q101" s="1"/>
      <c r="R101" s="1"/>
    </row>
    <row r="102" spans="1:18" ht="24" customHeight="1" thickBot="1" x14ac:dyDescent="0.4">
      <c r="A102" s="1"/>
      <c r="B102" s="85" t="s">
        <v>8</v>
      </c>
      <c r="C102" s="102" t="str">
        <f>IF(C101="","",C101-C100)</f>
        <v/>
      </c>
      <c r="D102" s="103"/>
      <c r="E102" s="37" t="s">
        <v>7</v>
      </c>
      <c r="F102" s="120" t="str">
        <f>IF(F101="","",F101-F100)</f>
        <v/>
      </c>
      <c r="G102" s="121"/>
      <c r="H102" s="121"/>
      <c r="I102" s="56" t="str">
        <f>IF(I101="","",I101-I100)</f>
        <v/>
      </c>
      <c r="J102" s="121" t="str">
        <f>IF(J101="","",J101-J100)</f>
        <v/>
      </c>
      <c r="K102" s="121"/>
      <c r="L102" s="56" t="str">
        <f>IF(L101="","",L101-L100)</f>
        <v/>
      </c>
      <c r="M102" s="38" t="s">
        <v>19</v>
      </c>
      <c r="Q102" s="1"/>
      <c r="R102" s="1"/>
    </row>
    <row r="103" spans="1:18" ht="17" customHeight="1" x14ac:dyDescent="0.35">
      <c r="A103" s="1"/>
      <c r="B103" s="6"/>
      <c r="C103" s="6"/>
      <c r="E103" s="2"/>
      <c r="F103" s="2"/>
      <c r="G103" s="2"/>
      <c r="H103" s="94"/>
      <c r="I103" s="94"/>
      <c r="J103" s="2"/>
      <c r="K103" s="2"/>
      <c r="L103" s="2"/>
      <c r="M103" s="2"/>
      <c r="N103" s="2"/>
      <c r="O103" s="2"/>
      <c r="P103" s="2"/>
    </row>
    <row r="104" spans="1:18" ht="17" customHeight="1" x14ac:dyDescent="0.35">
      <c r="A104" s="1"/>
      <c r="B104" s="6"/>
      <c r="C104" s="6"/>
      <c r="E104" s="2"/>
      <c r="F104" s="2"/>
      <c r="G104" s="2"/>
      <c r="H104" s="57"/>
      <c r="I104" s="57"/>
      <c r="J104" s="2"/>
      <c r="K104" s="2"/>
      <c r="L104" s="2"/>
      <c r="M104" s="2"/>
      <c r="N104" s="2"/>
      <c r="O104" s="2"/>
      <c r="P104" s="2"/>
    </row>
    <row r="105" spans="1:18" ht="17" customHeight="1" x14ac:dyDescent="0.35">
      <c r="A105" s="1"/>
      <c r="B105" s="6"/>
      <c r="C105" s="6"/>
      <c r="E105" s="2"/>
      <c r="F105" s="2"/>
      <c r="G105" s="2"/>
      <c r="H105" s="57"/>
      <c r="I105" s="57"/>
      <c r="J105" s="2"/>
      <c r="K105" s="2"/>
      <c r="L105" s="2"/>
      <c r="M105" s="2"/>
      <c r="N105" s="2"/>
      <c r="O105" s="2"/>
      <c r="P105" s="2"/>
    </row>
    <row r="106" spans="1:18" ht="17" customHeight="1" x14ac:dyDescent="0.35">
      <c r="A106" s="1"/>
      <c r="B106" s="124"/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  <c r="N106" s="2"/>
      <c r="O106" s="2"/>
      <c r="P106" s="2"/>
    </row>
    <row r="107" spans="1:18" ht="17" customHeight="1" x14ac:dyDescent="0.35">
      <c r="A107" s="1"/>
      <c r="B107" s="124"/>
      <c r="C107" s="124"/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  <c r="N107" s="2"/>
      <c r="O107" s="2"/>
      <c r="P107" s="2"/>
    </row>
    <row r="108" spans="1:18" ht="17" customHeight="1" x14ac:dyDescent="0.35">
      <c r="A108" s="1"/>
      <c r="B108" s="6"/>
      <c r="C108" s="6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8" ht="17" customHeight="1" x14ac:dyDescent="0.35">
      <c r="A109" s="1"/>
      <c r="B109" s="6"/>
      <c r="C109" s="6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8" ht="17" customHeight="1" x14ac:dyDescent="0.35">
      <c r="A110" s="1"/>
      <c r="B110" s="6"/>
      <c r="C110" s="6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8" ht="17" customHeight="1" x14ac:dyDescent="0.35">
      <c r="A111" s="1"/>
      <c r="B111" s="6"/>
      <c r="C111" s="6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8" ht="17" customHeight="1" x14ac:dyDescent="0.35">
      <c r="A112" s="1"/>
      <c r="B112" s="6"/>
      <c r="C112" s="6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7" customHeight="1" x14ac:dyDescent="0.35">
      <c r="A113" s="1"/>
      <c r="B113" s="6"/>
      <c r="C113" s="6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7" customHeight="1" x14ac:dyDescent="0.35">
      <c r="A114" s="1"/>
      <c r="B114" s="6"/>
      <c r="C114" s="6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7" customHeight="1" x14ac:dyDescent="0.35">
      <c r="A115" s="1"/>
      <c r="B115" s="6"/>
      <c r="C115" s="6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7" customHeight="1" x14ac:dyDescent="0.35">
      <c r="A116" s="1"/>
      <c r="B116" s="6"/>
      <c r="C116" s="6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7" customHeight="1" x14ac:dyDescent="0.35">
      <c r="A117" s="1"/>
      <c r="B117" s="6"/>
      <c r="C117" s="6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7" customHeight="1" x14ac:dyDescent="0.35">
      <c r="A118" s="1"/>
      <c r="B118" s="6"/>
      <c r="C118" s="6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7" customHeight="1" x14ac:dyDescent="0.35">
      <c r="A119" s="1"/>
      <c r="B119" s="6"/>
      <c r="C119" s="6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7" customHeight="1" x14ac:dyDescent="0.35">
      <c r="A120" s="1"/>
      <c r="B120" s="6"/>
      <c r="C120" s="6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7" customHeight="1" x14ac:dyDescent="0.35">
      <c r="A121" s="1"/>
      <c r="B121" s="6"/>
      <c r="C121" s="6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7" customHeight="1" x14ac:dyDescent="0.35">
      <c r="A122" s="1"/>
      <c r="B122" s="6"/>
      <c r="C122" s="6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7" customHeight="1" x14ac:dyDescent="0.35">
      <c r="A123" s="1"/>
      <c r="B123" s="6"/>
      <c r="C123" s="6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7" customHeight="1" x14ac:dyDescent="0.35">
      <c r="A124" s="1"/>
      <c r="B124" s="6"/>
      <c r="C124" s="6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7" customHeight="1" x14ac:dyDescent="0.35">
      <c r="A125" s="1"/>
      <c r="B125" s="6"/>
      <c r="C125" s="6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7" customHeight="1" x14ac:dyDescent="0.35">
      <c r="A126" s="1"/>
      <c r="B126" s="6"/>
      <c r="C126" s="6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7" customHeight="1" x14ac:dyDescent="0.35">
      <c r="A127" s="1"/>
      <c r="B127" s="6"/>
      <c r="C127" s="6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7" customHeight="1" x14ac:dyDescent="0.35">
      <c r="A128" s="1"/>
      <c r="B128" s="6"/>
      <c r="C128" s="6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7" customHeight="1" x14ac:dyDescent="0.35">
      <c r="A129" s="1"/>
      <c r="B129" s="6"/>
      <c r="C129" s="6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7" customHeight="1" x14ac:dyDescent="0.35">
      <c r="A130" s="1"/>
      <c r="B130" s="6"/>
      <c r="C130" s="6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7" customHeight="1" x14ac:dyDescent="0.35">
      <c r="A131" s="1"/>
      <c r="B131" s="6"/>
      <c r="C131" s="6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7" customHeight="1" x14ac:dyDescent="0.35">
      <c r="A132" s="1"/>
      <c r="B132" s="6"/>
      <c r="C132" s="6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7" customHeight="1" x14ac:dyDescent="0.35">
      <c r="A133" s="1"/>
      <c r="B133" s="6"/>
      <c r="C133" s="6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7" customHeight="1" x14ac:dyDescent="0.35">
      <c r="A134" s="1"/>
      <c r="B134" s="6"/>
      <c r="C134" s="6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7" customHeight="1" x14ac:dyDescent="0.35">
      <c r="A135" s="1"/>
      <c r="B135" s="6"/>
      <c r="C135" s="6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17" customHeight="1" x14ac:dyDescent="0.35">
      <c r="A136" s="1"/>
      <c r="B136" s="6"/>
      <c r="C136" s="6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17" customHeight="1" x14ac:dyDescent="0.35">
      <c r="A137" s="1"/>
      <c r="B137" s="6"/>
      <c r="C137" s="6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7" customHeight="1" x14ac:dyDescent="0.35">
      <c r="A138" s="1"/>
      <c r="B138" s="6"/>
      <c r="C138" s="6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17" customHeight="1" x14ac:dyDescent="0.35">
      <c r="A139" s="1"/>
      <c r="B139" s="6"/>
      <c r="C139" s="6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7" customHeight="1" x14ac:dyDescent="0.35">
      <c r="A140" s="1"/>
      <c r="B140" s="6"/>
      <c r="C140" s="6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17" customHeight="1" x14ac:dyDescent="0.35">
      <c r="A141" s="1"/>
      <c r="B141" s="6"/>
      <c r="C141" s="6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17" customHeight="1" x14ac:dyDescent="0.35">
      <c r="A142" s="1"/>
      <c r="B142" s="6"/>
      <c r="C142" s="6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17" customHeight="1" x14ac:dyDescent="0.35">
      <c r="A143" s="1"/>
      <c r="B143" s="6"/>
      <c r="C143" s="6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7" customHeight="1" x14ac:dyDescent="0.35">
      <c r="A144" s="1"/>
      <c r="B144" s="6"/>
      <c r="C144" s="6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17" customHeight="1" x14ac:dyDescent="0.35">
      <c r="A145" s="1"/>
      <c r="B145" s="6"/>
      <c r="C145" s="6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17" customHeight="1" x14ac:dyDescent="0.35">
      <c r="A146" s="1"/>
      <c r="B146" s="6"/>
      <c r="C146" s="6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17" customHeight="1" x14ac:dyDescent="0.35">
      <c r="A147" s="1"/>
      <c r="B147" s="6"/>
      <c r="C147" s="6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17" customHeight="1" x14ac:dyDescent="0.35">
      <c r="A148" s="1"/>
      <c r="B148" s="6"/>
      <c r="C148" s="6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17" customHeight="1" x14ac:dyDescent="0.35">
      <c r="A149" s="1"/>
      <c r="B149" s="6"/>
      <c r="C149" s="6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17" customHeight="1" x14ac:dyDescent="0.35">
      <c r="A150" s="1"/>
      <c r="B150" s="6"/>
      <c r="C150" s="6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17" customHeight="1" x14ac:dyDescent="0.35">
      <c r="A151" s="1"/>
      <c r="B151" s="6"/>
      <c r="C151" s="6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17" customHeight="1" x14ac:dyDescent="0.35">
      <c r="A152" s="1"/>
      <c r="B152" s="6"/>
      <c r="C152" s="6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17" customHeight="1" x14ac:dyDescent="0.35">
      <c r="A153" s="1"/>
      <c r="B153" s="6"/>
      <c r="C153" s="6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17" customHeight="1" x14ac:dyDescent="0.35">
      <c r="A154" s="1"/>
      <c r="B154" s="6"/>
      <c r="C154" s="6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17" customHeight="1" x14ac:dyDescent="0.35">
      <c r="A155" s="1"/>
      <c r="B155" s="6"/>
      <c r="C155" s="6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17" customHeight="1" x14ac:dyDescent="0.35">
      <c r="A156" s="1"/>
      <c r="B156" s="6"/>
      <c r="C156" s="6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17" customHeight="1" x14ac:dyDescent="0.35">
      <c r="A157" s="1"/>
      <c r="B157" s="6"/>
      <c r="C157" s="6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17" customHeight="1" x14ac:dyDescent="0.35">
      <c r="A158" s="1"/>
      <c r="B158" s="6"/>
      <c r="C158" s="6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17" customHeight="1" x14ac:dyDescent="0.35">
      <c r="A159" s="1"/>
      <c r="B159" s="6"/>
      <c r="C159" s="6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17" customHeight="1" x14ac:dyDescent="0.35">
      <c r="A160" s="1"/>
      <c r="B160" s="6"/>
      <c r="C160" s="6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17" customHeight="1" x14ac:dyDescent="0.35">
      <c r="A161" s="1"/>
      <c r="B161" s="6"/>
      <c r="C161" s="6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17" customHeight="1" x14ac:dyDescent="0.35">
      <c r="A162" s="1"/>
      <c r="B162" s="6"/>
      <c r="C162" s="6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17" customHeight="1" x14ac:dyDescent="0.35">
      <c r="A163" s="1"/>
      <c r="B163" s="6"/>
      <c r="C163" s="6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x14ac:dyDescent="0.35">
      <c r="A164" s="1"/>
      <c r="B164" s="6"/>
      <c r="C164" s="6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x14ac:dyDescent="0.35">
      <c r="A165" s="1"/>
      <c r="B165" s="6"/>
      <c r="C165" s="6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x14ac:dyDescent="0.35">
      <c r="A166" s="1"/>
      <c r="B166" s="6"/>
      <c r="C166" s="6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x14ac:dyDescent="0.35">
      <c r="A167" s="1"/>
      <c r="B167" s="6"/>
      <c r="C167" s="6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x14ac:dyDescent="0.35">
      <c r="A168" s="1"/>
      <c r="B168" s="6"/>
      <c r="C168" s="6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x14ac:dyDescent="0.35">
      <c r="A169" s="1"/>
      <c r="B169" s="6"/>
      <c r="C169" s="6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35">
      <c r="A170" s="1"/>
      <c r="B170" s="6"/>
      <c r="C170" s="6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x14ac:dyDescent="0.35">
      <c r="A171" s="1"/>
      <c r="B171" s="6"/>
      <c r="C171" s="6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x14ac:dyDescent="0.35">
      <c r="A172" s="1"/>
      <c r="B172" s="6"/>
      <c r="C172" s="6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35">
      <c r="A173" s="1"/>
      <c r="B173" s="6"/>
      <c r="C173" s="6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x14ac:dyDescent="0.35">
      <c r="A174" s="1"/>
      <c r="B174" s="6"/>
      <c r="C174" s="6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x14ac:dyDescent="0.35">
      <c r="A175" s="1"/>
      <c r="B175" s="6"/>
      <c r="C175" s="6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35">
      <c r="A176" s="1"/>
      <c r="B176" s="6"/>
      <c r="C176" s="6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x14ac:dyDescent="0.35">
      <c r="A177" s="1"/>
      <c r="B177" s="6"/>
      <c r="C177" s="6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x14ac:dyDescent="0.35">
      <c r="A178" s="1"/>
      <c r="B178" s="6"/>
      <c r="C178" s="6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x14ac:dyDescent="0.35">
      <c r="A179" s="1"/>
      <c r="B179" s="6"/>
      <c r="C179" s="6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x14ac:dyDescent="0.35">
      <c r="A180" s="1"/>
      <c r="B180" s="6"/>
      <c r="C180" s="6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x14ac:dyDescent="0.35">
      <c r="A181" s="1"/>
      <c r="B181" s="6"/>
      <c r="C181" s="6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35">
      <c r="A182" s="1"/>
      <c r="B182" s="6"/>
      <c r="C182" s="6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35">
      <c r="A183" s="1"/>
      <c r="B183" s="6"/>
      <c r="C183" s="6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35">
      <c r="A184" s="1"/>
      <c r="B184" s="6"/>
      <c r="C184" s="6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35">
      <c r="A185" s="1"/>
      <c r="B185" s="6"/>
      <c r="C185" s="6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x14ac:dyDescent="0.35">
      <c r="A186" s="1"/>
      <c r="B186" s="6"/>
      <c r="C186" s="6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x14ac:dyDescent="0.35">
      <c r="A187" s="1"/>
      <c r="B187" s="6"/>
      <c r="C187" s="6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x14ac:dyDescent="0.35">
      <c r="A188" s="1"/>
      <c r="B188" s="6"/>
      <c r="C188" s="6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x14ac:dyDescent="0.35">
      <c r="A189" s="1"/>
      <c r="B189" s="6"/>
      <c r="C189" s="6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35">
      <c r="A190" s="1"/>
      <c r="B190" s="6"/>
      <c r="C190" s="6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x14ac:dyDescent="0.35">
      <c r="A191" s="1"/>
      <c r="B191" s="6"/>
      <c r="C191" s="6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x14ac:dyDescent="0.35">
      <c r="A192" s="1"/>
      <c r="B192" s="6"/>
      <c r="C192" s="6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x14ac:dyDescent="0.35">
      <c r="A193" s="1"/>
      <c r="B193" s="6"/>
      <c r="C193" s="6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x14ac:dyDescent="0.35">
      <c r="A194" s="1"/>
      <c r="B194" s="6"/>
      <c r="C194" s="6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x14ac:dyDescent="0.35">
      <c r="A195" s="1"/>
      <c r="B195" s="6"/>
      <c r="C195" s="6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x14ac:dyDescent="0.35">
      <c r="A196" s="1"/>
      <c r="B196" s="6"/>
      <c r="C196" s="6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x14ac:dyDescent="0.35">
      <c r="A197" s="1"/>
      <c r="B197" s="6"/>
      <c r="C197" s="6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x14ac:dyDescent="0.35">
      <c r="A198" s="1"/>
      <c r="B198" s="6"/>
      <c r="C198" s="6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x14ac:dyDescent="0.35">
      <c r="A199" s="1"/>
      <c r="B199" s="6"/>
      <c r="C199" s="6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x14ac:dyDescent="0.35">
      <c r="A200" s="1"/>
      <c r="B200" s="6"/>
      <c r="C200" s="6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x14ac:dyDescent="0.35">
      <c r="A201" s="1"/>
      <c r="B201" s="6"/>
      <c r="C201" s="6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x14ac:dyDescent="0.35">
      <c r="A202" s="1"/>
      <c r="B202" s="6"/>
      <c r="C202" s="6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x14ac:dyDescent="0.35">
      <c r="A203" s="1"/>
      <c r="B203" s="6"/>
      <c r="C203" s="6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x14ac:dyDescent="0.35">
      <c r="A204" s="1"/>
      <c r="B204" s="6"/>
      <c r="C204" s="6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x14ac:dyDescent="0.35">
      <c r="A205" s="1"/>
      <c r="B205" s="6"/>
      <c r="C205" s="6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x14ac:dyDescent="0.35">
      <c r="A206" s="1"/>
      <c r="B206" s="6"/>
      <c r="C206" s="6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x14ac:dyDescent="0.35">
      <c r="A207" s="1"/>
      <c r="B207" s="6"/>
      <c r="C207" s="6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x14ac:dyDescent="0.35">
      <c r="A208" s="1"/>
      <c r="B208" s="6"/>
      <c r="C208" s="6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x14ac:dyDescent="0.35">
      <c r="A209" s="1"/>
      <c r="B209" s="6"/>
      <c r="C209" s="6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x14ac:dyDescent="0.35">
      <c r="A210" s="1"/>
      <c r="B210" s="6"/>
      <c r="C210" s="6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x14ac:dyDescent="0.35">
      <c r="A211" s="1"/>
      <c r="B211" s="6"/>
      <c r="C211" s="6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x14ac:dyDescent="0.35">
      <c r="A212" s="1"/>
      <c r="B212" s="6"/>
      <c r="C212" s="6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x14ac:dyDescent="0.35">
      <c r="A213" s="1"/>
      <c r="B213" s="6"/>
      <c r="C213" s="6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x14ac:dyDescent="0.35">
      <c r="A214" s="1"/>
      <c r="B214" s="6"/>
      <c r="C214" s="6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x14ac:dyDescent="0.35">
      <c r="A215" s="1"/>
      <c r="B215" s="6"/>
      <c r="C215" s="6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x14ac:dyDescent="0.35">
      <c r="A216" s="1"/>
      <c r="B216" s="6"/>
      <c r="C216" s="6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x14ac:dyDescent="0.35">
      <c r="A217" s="1"/>
      <c r="B217" s="6"/>
      <c r="C217" s="6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x14ac:dyDescent="0.35">
      <c r="A218" s="1"/>
      <c r="B218" s="6"/>
      <c r="C218" s="6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x14ac:dyDescent="0.35">
      <c r="A219" s="1"/>
      <c r="B219" s="6"/>
      <c r="C219" s="6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x14ac:dyDescent="0.35">
      <c r="A220" s="1"/>
      <c r="B220" s="6"/>
      <c r="C220" s="6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x14ac:dyDescent="0.35">
      <c r="A221" s="1"/>
      <c r="B221" s="6"/>
      <c r="C221" s="6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x14ac:dyDescent="0.35">
      <c r="A222" s="1"/>
      <c r="B222" s="6"/>
      <c r="C222" s="6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x14ac:dyDescent="0.35">
      <c r="A223" s="1"/>
      <c r="B223" s="6"/>
      <c r="C223" s="6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x14ac:dyDescent="0.35">
      <c r="A224" s="1"/>
      <c r="B224" s="6"/>
      <c r="C224" s="6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x14ac:dyDescent="0.35">
      <c r="A225" s="1"/>
      <c r="B225" s="6"/>
      <c r="C225" s="6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x14ac:dyDescent="0.35">
      <c r="A226" s="1"/>
      <c r="B226" s="6"/>
      <c r="C226" s="6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x14ac:dyDescent="0.35">
      <c r="A227" s="1"/>
      <c r="B227" s="6"/>
      <c r="C227" s="6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x14ac:dyDescent="0.35">
      <c r="A228" s="1"/>
      <c r="B228" s="6"/>
      <c r="C228" s="6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x14ac:dyDescent="0.35">
      <c r="A229" s="1"/>
      <c r="B229" s="6"/>
      <c r="C229" s="6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x14ac:dyDescent="0.35">
      <c r="A230" s="1"/>
      <c r="B230" s="6"/>
      <c r="C230" s="6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x14ac:dyDescent="0.35">
      <c r="A231" s="1"/>
      <c r="B231" s="6"/>
      <c r="C231" s="6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x14ac:dyDescent="0.35">
      <c r="A232" s="1"/>
      <c r="B232" s="6"/>
      <c r="C232" s="6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x14ac:dyDescent="0.35">
      <c r="A233" s="1"/>
      <c r="B233" s="6"/>
      <c r="C233" s="6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x14ac:dyDescent="0.35">
      <c r="A234" s="1"/>
      <c r="B234" s="6"/>
      <c r="C234" s="6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x14ac:dyDescent="0.35">
      <c r="A235" s="1"/>
      <c r="B235" s="6"/>
      <c r="C235" s="6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x14ac:dyDescent="0.35">
      <c r="A236" s="1"/>
      <c r="B236" s="6"/>
      <c r="C236" s="6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x14ac:dyDescent="0.35">
      <c r="A237" s="1"/>
      <c r="B237" s="6"/>
      <c r="C237" s="6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x14ac:dyDescent="0.35">
      <c r="A238" s="1"/>
      <c r="B238" s="6"/>
      <c r="C238" s="6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x14ac:dyDescent="0.35">
      <c r="B239" s="6"/>
      <c r="C239" s="6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x14ac:dyDescent="0.35">
      <c r="B240" s="6"/>
      <c r="C240" s="6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2:16" x14ac:dyDescent="0.35">
      <c r="B241" s="6"/>
      <c r="C241" s="6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2:16" x14ac:dyDescent="0.35">
      <c r="B242" s="6"/>
      <c r="C242" s="6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2:16" x14ac:dyDescent="0.35">
      <c r="B243" s="6"/>
      <c r="C243" s="6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2:16" x14ac:dyDescent="0.35">
      <c r="B244" s="6"/>
      <c r="C244" s="6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2:16" x14ac:dyDescent="0.35">
      <c r="B245" s="6"/>
      <c r="C245" s="6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2:16" x14ac:dyDescent="0.35">
      <c r="B246" s="6"/>
      <c r="C246" s="6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2:16" x14ac:dyDescent="0.35">
      <c r="B247" s="6"/>
      <c r="C247" s="6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2:16" x14ac:dyDescent="0.35">
      <c r="B248" s="6"/>
      <c r="C248" s="6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2:16" x14ac:dyDescent="0.35">
      <c r="B249" s="6"/>
      <c r="C249" s="6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2:16" x14ac:dyDescent="0.35">
      <c r="B250" s="6"/>
      <c r="C250" s="6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2:16" x14ac:dyDescent="0.35">
      <c r="B251" s="6"/>
      <c r="C251" s="6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2:16" x14ac:dyDescent="0.35">
      <c r="B252" s="6"/>
      <c r="C252" s="6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2:16" x14ac:dyDescent="0.35">
      <c r="B253" s="6"/>
      <c r="C253" s="6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2:16" x14ac:dyDescent="0.35">
      <c r="B254" s="6"/>
      <c r="C254" s="6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2:16" x14ac:dyDescent="0.35">
      <c r="B255" s="6"/>
      <c r="C255" s="6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2:16" x14ac:dyDescent="0.35">
      <c r="B256" s="6"/>
      <c r="C256" s="6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2:16" x14ac:dyDescent="0.35">
      <c r="B257" s="6"/>
      <c r="C257" s="6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2:16" x14ac:dyDescent="0.35">
      <c r="B258" s="6"/>
      <c r="C258" s="6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2:16" x14ac:dyDescent="0.35">
      <c r="B259" s="6"/>
      <c r="C259" s="6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2:16" x14ac:dyDescent="0.35">
      <c r="B260" s="6"/>
      <c r="C260" s="6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2:16" x14ac:dyDescent="0.35">
      <c r="B261" s="6"/>
      <c r="C261" s="6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2:16" x14ac:dyDescent="0.35">
      <c r="B262" s="6"/>
      <c r="C262" s="6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2:16" x14ac:dyDescent="0.35">
      <c r="B263" s="6"/>
      <c r="C263" s="6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2:16" x14ac:dyDescent="0.35">
      <c r="B264" s="6"/>
      <c r="C264" s="6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2:16" x14ac:dyDescent="0.35">
      <c r="B265" s="6"/>
      <c r="C265" s="6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2:16" x14ac:dyDescent="0.35">
      <c r="B266" s="6"/>
      <c r="C266" s="6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2:16" x14ac:dyDescent="0.35">
      <c r="B267" s="6"/>
      <c r="C267" s="6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2:16" x14ac:dyDescent="0.35">
      <c r="B268" s="6"/>
      <c r="C268" s="6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2:16" x14ac:dyDescent="0.35">
      <c r="B269" s="6"/>
      <c r="C269" s="6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2:16" x14ac:dyDescent="0.35">
      <c r="B270" s="6"/>
      <c r="C270" s="6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2:16" x14ac:dyDescent="0.35">
      <c r="B271" s="6"/>
      <c r="C271" s="6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2:16" x14ac:dyDescent="0.35">
      <c r="B272" s="6"/>
      <c r="C272" s="6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2:16" x14ac:dyDescent="0.35">
      <c r="B273" s="6"/>
      <c r="C273" s="6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2:16" x14ac:dyDescent="0.35">
      <c r="B274" s="6"/>
      <c r="C274" s="6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2:16" x14ac:dyDescent="0.35">
      <c r="B275" s="6"/>
      <c r="C275" s="6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2:16" x14ac:dyDescent="0.35">
      <c r="B276" s="6"/>
      <c r="C276" s="6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2:16" x14ac:dyDescent="0.35">
      <c r="B277" s="6"/>
      <c r="C277" s="6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2:16" x14ac:dyDescent="0.35">
      <c r="B278" s="6"/>
      <c r="C278" s="6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2:16" x14ac:dyDescent="0.35">
      <c r="B279" s="6"/>
      <c r="C279" s="6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2:16" x14ac:dyDescent="0.35">
      <c r="B280" s="6"/>
      <c r="C280" s="6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2:16" x14ac:dyDescent="0.35">
      <c r="B281" s="6"/>
      <c r="C281" s="6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2:16" x14ac:dyDescent="0.35">
      <c r="B282" s="6"/>
      <c r="C282" s="6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2:16" x14ac:dyDescent="0.35">
      <c r="B283" s="6"/>
      <c r="C283" s="6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2:16" x14ac:dyDescent="0.35">
      <c r="B284" s="6"/>
      <c r="C284" s="6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2:16" x14ac:dyDescent="0.35">
      <c r="B285" s="6"/>
      <c r="C285" s="6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2:16" x14ac:dyDescent="0.35">
      <c r="B286" s="6"/>
      <c r="C286" s="6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2:16" x14ac:dyDescent="0.35">
      <c r="B287" s="6"/>
      <c r="C287" s="6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2:16" x14ac:dyDescent="0.35">
      <c r="B288" s="6"/>
      <c r="C288" s="6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2:16" x14ac:dyDescent="0.35">
      <c r="B289" s="6"/>
      <c r="C289" s="6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2:16" x14ac:dyDescent="0.35">
      <c r="B290" s="6"/>
      <c r="C290" s="6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2:16" x14ac:dyDescent="0.35">
      <c r="B291" s="6"/>
      <c r="C291" s="6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2:16" x14ac:dyDescent="0.35">
      <c r="B292" s="6"/>
      <c r="C292" s="6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2:16" x14ac:dyDescent="0.35">
      <c r="B293" s="6"/>
      <c r="C293" s="6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2:16" x14ac:dyDescent="0.35">
      <c r="B294" s="6"/>
      <c r="C294" s="6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2:16" x14ac:dyDescent="0.35">
      <c r="B295" s="6"/>
      <c r="C295" s="6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2:16" x14ac:dyDescent="0.35">
      <c r="B296" s="6"/>
      <c r="C296" s="6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2:16" x14ac:dyDescent="0.35">
      <c r="B297" s="6"/>
      <c r="C297" s="6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2:16" x14ac:dyDescent="0.35">
      <c r="B298" s="7"/>
      <c r="C298" s="7"/>
    </row>
  </sheetData>
  <sheetProtection algorithmName="SHA-512" hashValue="a5L/ZuBUx2r6MVZomM4gTrIlxeM8dYLWkRGyvXgbL/z62JWJn5dPeVp3CctC07EHAgxxhTE8GNQkoFjF0d5yTw==" saltValue="lDqVEOXeIesEA6UMMztUDA==" spinCount="100000" sheet="1" objects="1" scenarios="1" selectLockedCells="1"/>
  <mergeCells count="83">
    <mergeCell ref="E31:F31"/>
    <mergeCell ref="E42:F42"/>
    <mergeCell ref="B33:M33"/>
    <mergeCell ref="E44:F44"/>
    <mergeCell ref="C38:D38"/>
    <mergeCell ref="F38:H38"/>
    <mergeCell ref="J38:K38"/>
    <mergeCell ref="C39:D39"/>
    <mergeCell ref="F39:H39"/>
    <mergeCell ref="J39:K39"/>
    <mergeCell ref="B35:M35"/>
    <mergeCell ref="C36:E36"/>
    <mergeCell ref="F36:H36"/>
    <mergeCell ref="J36:K36"/>
    <mergeCell ref="C37:D37"/>
    <mergeCell ref="F37:H37"/>
    <mergeCell ref="J37:K37"/>
    <mergeCell ref="B106:M107"/>
    <mergeCell ref="I64:J64"/>
    <mergeCell ref="I65:J65"/>
    <mergeCell ref="H60:H61"/>
    <mergeCell ref="E91:F91"/>
    <mergeCell ref="H74:H75"/>
    <mergeCell ref="I74:J74"/>
    <mergeCell ref="H81:H82"/>
    <mergeCell ref="I81:J81"/>
    <mergeCell ref="H88:H89"/>
    <mergeCell ref="I88:J88"/>
    <mergeCell ref="E75:F75"/>
    <mergeCell ref="E77:F77"/>
    <mergeCell ref="E82:F82"/>
    <mergeCell ref="E84:F84"/>
    <mergeCell ref="E89:F89"/>
    <mergeCell ref="E4:F4"/>
    <mergeCell ref="E2:F2"/>
    <mergeCell ref="I8:J8"/>
    <mergeCell ref="H22:H23"/>
    <mergeCell ref="I22:J22"/>
    <mergeCell ref="I15:J15"/>
    <mergeCell ref="E18:F18"/>
    <mergeCell ref="H67:H68"/>
    <mergeCell ref="I67:J67"/>
    <mergeCell ref="E68:F68"/>
    <mergeCell ref="E49:F49"/>
    <mergeCell ref="E56:F56"/>
    <mergeCell ref="E54:F54"/>
    <mergeCell ref="E61:F61"/>
    <mergeCell ref="H53:H54"/>
    <mergeCell ref="L7:P7"/>
    <mergeCell ref="H8:H9"/>
    <mergeCell ref="H15:H16"/>
    <mergeCell ref="E9:F9"/>
    <mergeCell ref="E11:F11"/>
    <mergeCell ref="E16:F16"/>
    <mergeCell ref="C102:D102"/>
    <mergeCell ref="C99:E99"/>
    <mergeCell ref="B98:M98"/>
    <mergeCell ref="B96:M97"/>
    <mergeCell ref="C100:D100"/>
    <mergeCell ref="C101:D101"/>
    <mergeCell ref="J99:K99"/>
    <mergeCell ref="J100:K100"/>
    <mergeCell ref="F99:H99"/>
    <mergeCell ref="F100:H100"/>
    <mergeCell ref="J101:K101"/>
    <mergeCell ref="F102:H102"/>
    <mergeCell ref="J102:K102"/>
    <mergeCell ref="I53:J53"/>
    <mergeCell ref="I60:J60"/>
    <mergeCell ref="Q8:S8"/>
    <mergeCell ref="H103:I103"/>
    <mergeCell ref="F101:H101"/>
    <mergeCell ref="E25:F25"/>
    <mergeCell ref="E23:F23"/>
    <mergeCell ref="E30:F30"/>
    <mergeCell ref="E47:F47"/>
    <mergeCell ref="H29:H30"/>
    <mergeCell ref="I29:J29"/>
    <mergeCell ref="H46:H47"/>
    <mergeCell ref="I46:J46"/>
    <mergeCell ref="E70:F70"/>
    <mergeCell ref="E63:F63"/>
    <mergeCell ref="I63:L63"/>
  </mergeCells>
  <dataValidations count="2">
    <dataValidation type="date" errorStyle="information" operator="greaterThan" allowBlank="1" showInputMessage="1" showErrorMessage="1" errorTitle="Gib hier ein Datum ein" error="Das Datum darf nur aus Zahlen und Punkten bestehen" sqref="B42:B95 B2:B31" xr:uid="{913D8A76-8207-4461-B8A6-F6C4B81B3893}">
      <formula1>1</formula1>
    </dataValidation>
    <dataValidation type="decimal" errorStyle="information" allowBlank="1" showInputMessage="1" showErrorMessage="1" errorTitle="Gib hier dein Gewicht ein" error="Bei einer Dezimalzahl bitte ein Komma statt Punkt verwenden. Die Einheit KG muss nicht dabei geschrieben werden, nur die Zahl." sqref="C42:C95 C2:C31" xr:uid="{49C177DB-8823-4F29-BB28-A15CDCFA8C37}">
      <formula1>0</formula1>
      <formula2>500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157CA-3C7F-4462-90E5-12B4F5DB4D61}">
  <dimension ref="A25:N69"/>
  <sheetViews>
    <sheetView showRowColHeaders="0" zoomScale="85" zoomScaleNormal="85" workbookViewId="0">
      <selection activeCell="C27" sqref="C27"/>
    </sheetView>
  </sheetViews>
  <sheetFormatPr baseColWidth="10" defaultRowHeight="14.5" x14ac:dyDescent="0.35"/>
  <cols>
    <col min="1" max="2" width="10.90625" style="1"/>
    <col min="3" max="3" width="7.6328125" style="1" customWidth="1"/>
    <col min="4" max="4" width="4.6328125" style="1" customWidth="1"/>
    <col min="5" max="5" width="3.6328125" style="1" customWidth="1"/>
    <col min="6" max="6" width="4.6328125" style="1" customWidth="1"/>
    <col min="7" max="14" width="5.6328125" style="1" customWidth="1"/>
    <col min="15" max="16384" width="10.90625" style="1"/>
  </cols>
  <sheetData>
    <row r="25" spans="1:14" ht="15" thickBot="1" x14ac:dyDescent="0.4"/>
    <row r="26" spans="1:14" ht="17" customHeight="1" thickBot="1" x14ac:dyDescent="0.4">
      <c r="A26" s="129" t="s">
        <v>33</v>
      </c>
      <c r="B26" s="131" t="s">
        <v>28</v>
      </c>
      <c r="C26" s="132"/>
      <c r="D26" s="133"/>
    </row>
    <row r="27" spans="1:14" ht="17" customHeight="1" x14ac:dyDescent="0.35">
      <c r="A27" s="129"/>
      <c r="B27" s="41" t="s">
        <v>17</v>
      </c>
      <c r="C27" s="75"/>
      <c r="D27" s="42" t="s">
        <v>19</v>
      </c>
    </row>
    <row r="28" spans="1:14" ht="17" customHeight="1" x14ac:dyDescent="0.35">
      <c r="A28" s="129"/>
      <c r="B28" s="43" t="s">
        <v>18</v>
      </c>
      <c r="C28" s="76"/>
      <c r="D28" s="44" t="s">
        <v>19</v>
      </c>
    </row>
    <row r="29" spans="1:14" ht="17" customHeight="1" x14ac:dyDescent="0.35">
      <c r="A29" s="129"/>
      <c r="B29" s="43" t="s">
        <v>21</v>
      </c>
      <c r="C29" s="76"/>
      <c r="D29" s="44" t="s">
        <v>19</v>
      </c>
    </row>
    <row r="30" spans="1:14" ht="17" customHeight="1" thickBot="1" x14ac:dyDescent="0.4">
      <c r="A30" s="129"/>
      <c r="B30" s="40" t="s">
        <v>20</v>
      </c>
      <c r="C30" s="77"/>
      <c r="D30" s="39" t="s">
        <v>19</v>
      </c>
    </row>
    <row r="31" spans="1:14" ht="17" customHeight="1" x14ac:dyDescent="0.35">
      <c r="A31" s="16"/>
      <c r="B31" s="16"/>
      <c r="C31" s="16"/>
      <c r="D31" s="16"/>
      <c r="E31" s="16"/>
      <c r="F31" s="130" t="s">
        <v>13</v>
      </c>
      <c r="G31" s="134" t="s">
        <v>17</v>
      </c>
      <c r="H31" s="135"/>
      <c r="I31" s="134" t="s">
        <v>18</v>
      </c>
      <c r="J31" s="135"/>
      <c r="K31" s="134" t="s">
        <v>21</v>
      </c>
      <c r="L31" s="135"/>
      <c r="M31" s="93" t="s">
        <v>20</v>
      </c>
      <c r="N31" s="93"/>
    </row>
    <row r="32" spans="1:14" ht="17" customHeight="1" thickBot="1" x14ac:dyDescent="0.4">
      <c r="F32" s="130"/>
      <c r="G32" s="50" t="str">
        <f>IF(C34="","",C34-C27)</f>
        <v/>
      </c>
      <c r="H32" s="51" t="s">
        <v>19</v>
      </c>
      <c r="I32" s="52" t="str">
        <f>IF(C35="","",C35-C28)</f>
        <v/>
      </c>
      <c r="J32" s="51" t="s">
        <v>19</v>
      </c>
      <c r="K32" s="53" t="str">
        <f>IF(C36="","",C36-C29)</f>
        <v/>
      </c>
      <c r="L32" s="51" t="s">
        <v>19</v>
      </c>
      <c r="M32" s="53" t="str">
        <f>IF(C37="","",C37-C30)</f>
        <v/>
      </c>
      <c r="N32" s="14" t="s">
        <v>19</v>
      </c>
    </row>
    <row r="33" spans="1:14" ht="17" customHeight="1" thickBot="1" x14ac:dyDescent="0.4">
      <c r="A33" s="129" t="s">
        <v>32</v>
      </c>
      <c r="B33" s="131" t="s">
        <v>28</v>
      </c>
      <c r="C33" s="132"/>
      <c r="D33" s="133"/>
    </row>
    <row r="34" spans="1:14" ht="17" customHeight="1" x14ac:dyDescent="0.35">
      <c r="A34" s="129"/>
      <c r="B34" s="41" t="s">
        <v>17</v>
      </c>
      <c r="C34" s="75"/>
      <c r="D34" s="42" t="s">
        <v>19</v>
      </c>
    </row>
    <row r="35" spans="1:14" ht="17" customHeight="1" x14ac:dyDescent="0.35">
      <c r="A35" s="129"/>
      <c r="B35" s="43" t="s">
        <v>18</v>
      </c>
      <c r="C35" s="76"/>
      <c r="D35" s="44" t="s">
        <v>19</v>
      </c>
    </row>
    <row r="36" spans="1:14" ht="17" customHeight="1" x14ac:dyDescent="0.35">
      <c r="A36" s="129"/>
      <c r="B36" s="43" t="s">
        <v>21</v>
      </c>
      <c r="C36" s="76"/>
      <c r="D36" s="44" t="s">
        <v>19</v>
      </c>
    </row>
    <row r="37" spans="1:14" ht="17" customHeight="1" thickBot="1" x14ac:dyDescent="0.4">
      <c r="A37" s="129"/>
      <c r="B37" s="40" t="s">
        <v>20</v>
      </c>
      <c r="C37" s="77"/>
      <c r="D37" s="39" t="s">
        <v>19</v>
      </c>
    </row>
    <row r="38" spans="1:14" ht="17" customHeight="1" x14ac:dyDescent="0.35">
      <c r="A38" s="16"/>
      <c r="B38" s="16"/>
      <c r="C38" s="16"/>
      <c r="D38" s="16"/>
      <c r="E38" s="16"/>
      <c r="F38" s="130" t="s">
        <v>13</v>
      </c>
      <c r="G38" s="134" t="s">
        <v>17</v>
      </c>
      <c r="H38" s="135"/>
      <c r="I38" s="134" t="s">
        <v>18</v>
      </c>
      <c r="J38" s="135"/>
      <c r="K38" s="134" t="s">
        <v>21</v>
      </c>
      <c r="L38" s="135"/>
      <c r="M38" s="93" t="s">
        <v>20</v>
      </c>
      <c r="N38" s="93"/>
    </row>
    <row r="39" spans="1:14" ht="17" customHeight="1" thickBot="1" x14ac:dyDescent="0.4">
      <c r="F39" s="130"/>
      <c r="G39" s="50" t="str">
        <f>IF(C41="","",C41-C34)</f>
        <v/>
      </c>
      <c r="H39" s="51" t="s">
        <v>19</v>
      </c>
      <c r="I39" s="52" t="str">
        <f>IF(C42="","",C42-C35)</f>
        <v/>
      </c>
      <c r="J39" s="51" t="s">
        <v>19</v>
      </c>
      <c r="K39" s="53" t="str">
        <f>IF(C43="","",C43-C36)</f>
        <v/>
      </c>
      <c r="L39" s="51" t="s">
        <v>19</v>
      </c>
      <c r="M39" s="53" t="str">
        <f>IF(C44="","",C44-C37)</f>
        <v/>
      </c>
      <c r="N39" s="14" t="s">
        <v>19</v>
      </c>
    </row>
    <row r="40" spans="1:14" ht="17" customHeight="1" thickBot="1" x14ac:dyDescent="0.4">
      <c r="A40" s="129" t="s">
        <v>12</v>
      </c>
      <c r="B40" s="131" t="s">
        <v>28</v>
      </c>
      <c r="C40" s="132"/>
      <c r="D40" s="133"/>
    </row>
    <row r="41" spans="1:14" ht="17" customHeight="1" x14ac:dyDescent="0.35">
      <c r="A41" s="129"/>
      <c r="B41" s="41" t="s">
        <v>17</v>
      </c>
      <c r="C41" s="75"/>
      <c r="D41" s="42" t="s">
        <v>19</v>
      </c>
    </row>
    <row r="42" spans="1:14" ht="17" customHeight="1" x14ac:dyDescent="0.35">
      <c r="A42" s="129"/>
      <c r="B42" s="43" t="s">
        <v>18</v>
      </c>
      <c r="C42" s="76"/>
      <c r="D42" s="44" t="s">
        <v>19</v>
      </c>
    </row>
    <row r="43" spans="1:14" ht="17" customHeight="1" x14ac:dyDescent="0.35">
      <c r="A43" s="129"/>
      <c r="B43" s="43" t="s">
        <v>21</v>
      </c>
      <c r="C43" s="76"/>
      <c r="D43" s="44" t="s">
        <v>19</v>
      </c>
    </row>
    <row r="44" spans="1:14" ht="17" customHeight="1" thickBot="1" x14ac:dyDescent="0.4">
      <c r="A44" s="129"/>
      <c r="B44" s="40" t="s">
        <v>20</v>
      </c>
      <c r="C44" s="77"/>
      <c r="D44" s="39" t="s">
        <v>19</v>
      </c>
    </row>
    <row r="45" spans="1:14" ht="17" customHeight="1" x14ac:dyDescent="0.35">
      <c r="A45" s="16"/>
      <c r="B45" s="16"/>
      <c r="C45" s="16"/>
      <c r="D45" s="16"/>
      <c r="E45" s="16"/>
      <c r="F45" s="130" t="s">
        <v>13</v>
      </c>
      <c r="G45" s="134" t="s">
        <v>17</v>
      </c>
      <c r="H45" s="135"/>
      <c r="I45" s="134" t="s">
        <v>18</v>
      </c>
      <c r="J45" s="135"/>
      <c r="K45" s="134" t="s">
        <v>21</v>
      </c>
      <c r="L45" s="135"/>
      <c r="M45" s="93" t="s">
        <v>20</v>
      </c>
      <c r="N45" s="93"/>
    </row>
    <row r="46" spans="1:14" ht="17" customHeight="1" thickBot="1" x14ac:dyDescent="0.4">
      <c r="F46" s="130"/>
      <c r="G46" s="50" t="str">
        <f>IF(C48="","",C48-C41)</f>
        <v/>
      </c>
      <c r="H46" s="51" t="s">
        <v>19</v>
      </c>
      <c r="I46" s="52" t="str">
        <f>IF(C49="","",C49-C42)</f>
        <v/>
      </c>
      <c r="J46" s="51" t="s">
        <v>19</v>
      </c>
      <c r="K46" s="53" t="str">
        <f>IF(C50="","",C50-C43)</f>
        <v/>
      </c>
      <c r="L46" s="51" t="s">
        <v>19</v>
      </c>
      <c r="M46" s="53" t="str">
        <f>IF(C51="","",C51-C44)</f>
        <v/>
      </c>
      <c r="N46" s="14" t="s">
        <v>19</v>
      </c>
    </row>
    <row r="47" spans="1:14" ht="17" customHeight="1" thickBot="1" x14ac:dyDescent="0.4">
      <c r="A47" s="129" t="s">
        <v>25</v>
      </c>
      <c r="B47" s="131" t="s">
        <v>28</v>
      </c>
      <c r="C47" s="132"/>
      <c r="D47" s="133"/>
    </row>
    <row r="48" spans="1:14" ht="17" customHeight="1" x14ac:dyDescent="0.35">
      <c r="A48" s="129"/>
      <c r="B48" s="41" t="s">
        <v>17</v>
      </c>
      <c r="C48" s="75"/>
      <c r="D48" s="42" t="s">
        <v>19</v>
      </c>
    </row>
    <row r="49" spans="1:4" ht="17" customHeight="1" x14ac:dyDescent="0.35">
      <c r="A49" s="129"/>
      <c r="B49" s="43" t="s">
        <v>18</v>
      </c>
      <c r="C49" s="76"/>
      <c r="D49" s="44" t="s">
        <v>19</v>
      </c>
    </row>
    <row r="50" spans="1:4" ht="17" customHeight="1" x14ac:dyDescent="0.35">
      <c r="A50" s="129"/>
      <c r="B50" s="43" t="s">
        <v>21</v>
      </c>
      <c r="C50" s="76"/>
      <c r="D50" s="44" t="s">
        <v>19</v>
      </c>
    </row>
    <row r="51" spans="1:4" ht="17" customHeight="1" thickBot="1" x14ac:dyDescent="0.4">
      <c r="A51" s="129"/>
      <c r="B51" s="40" t="s">
        <v>20</v>
      </c>
      <c r="C51" s="77"/>
      <c r="D51" s="39" t="s">
        <v>19</v>
      </c>
    </row>
    <row r="52" spans="1:4" ht="17" customHeight="1" x14ac:dyDescent="0.35"/>
    <row r="53" spans="1:4" ht="17" customHeight="1" x14ac:dyDescent="0.35"/>
    <row r="54" spans="1:4" ht="17" customHeight="1" x14ac:dyDescent="0.35"/>
    <row r="55" spans="1:4" ht="17" customHeight="1" x14ac:dyDescent="0.35"/>
    <row r="56" spans="1:4" ht="17" customHeight="1" x14ac:dyDescent="0.35"/>
    <row r="57" spans="1:4" ht="17" customHeight="1" x14ac:dyDescent="0.35"/>
    <row r="58" spans="1:4" ht="17" customHeight="1" x14ac:dyDescent="0.35"/>
    <row r="59" spans="1:4" ht="17" customHeight="1" x14ac:dyDescent="0.35"/>
    <row r="60" spans="1:4" ht="17" customHeight="1" x14ac:dyDescent="0.35"/>
    <row r="61" spans="1:4" ht="17" customHeight="1" x14ac:dyDescent="0.35"/>
    <row r="62" spans="1:4" ht="17" customHeight="1" x14ac:dyDescent="0.35"/>
    <row r="63" spans="1:4" ht="17" customHeight="1" x14ac:dyDescent="0.35"/>
    <row r="64" spans="1:4" ht="17" customHeight="1" x14ac:dyDescent="0.35"/>
    <row r="65" ht="17" customHeight="1" x14ac:dyDescent="0.35"/>
    <row r="66" ht="17" customHeight="1" x14ac:dyDescent="0.35"/>
    <row r="67" ht="17" customHeight="1" x14ac:dyDescent="0.35"/>
    <row r="68" ht="17" customHeight="1" x14ac:dyDescent="0.35"/>
    <row r="69" ht="17" customHeight="1" x14ac:dyDescent="0.35"/>
  </sheetData>
  <sheetProtection algorithmName="SHA-512" hashValue="bVnFRTwojns0yuZsPImI1Gn1uQ2vsmM58Vuon35mZ/+R+4B1wFRXYNRX7Bg4VTvqu4sv+fcBq3zwUJv+Kz4uEg==" saltValue="TeHXZ/hoq+5TL81YiqyMnA==" spinCount="100000" sheet="1" objects="1" scenarios="1" selectLockedCells="1"/>
  <mergeCells count="23">
    <mergeCell ref="G38:H38"/>
    <mergeCell ref="I38:J38"/>
    <mergeCell ref="K38:L38"/>
    <mergeCell ref="M38:N38"/>
    <mergeCell ref="F45:F46"/>
    <mergeCell ref="G45:H45"/>
    <mergeCell ref="I45:J45"/>
    <mergeCell ref="K45:L45"/>
    <mergeCell ref="M45:N45"/>
    <mergeCell ref="G31:H31"/>
    <mergeCell ref="I31:J31"/>
    <mergeCell ref="K31:L31"/>
    <mergeCell ref="M31:N31"/>
    <mergeCell ref="B33:D33"/>
    <mergeCell ref="A26:A30"/>
    <mergeCell ref="A33:A37"/>
    <mergeCell ref="A40:A44"/>
    <mergeCell ref="A47:A51"/>
    <mergeCell ref="F31:F32"/>
    <mergeCell ref="B26:D26"/>
    <mergeCell ref="B40:D40"/>
    <mergeCell ref="B47:D47"/>
    <mergeCell ref="F38:F39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Gewicht</vt:lpstr>
      <vt:lpstr>Analyse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 Heymann</dc:creator>
  <cp:lastModifiedBy>Leon Heymann</cp:lastModifiedBy>
  <cp:lastPrinted>2020-10-02T09:41:02Z</cp:lastPrinted>
  <dcterms:created xsi:type="dcterms:W3CDTF">2020-10-01T12:42:06Z</dcterms:created>
  <dcterms:modified xsi:type="dcterms:W3CDTF">2021-05-04T17:27:29Z</dcterms:modified>
</cp:coreProperties>
</file>